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32760" windowWidth="9630" windowHeight="11400" tabRatio="612" firstSheet="1" activeTab="3"/>
  </bookViews>
  <sheets>
    <sheet name="R5.12" sheetId="1" state="hidden" r:id="rId1"/>
    <sheet name="R6.1" sheetId="2" r:id="rId2"/>
    <sheet name="R6.2" sheetId="3" r:id="rId3"/>
    <sheet name="R6.3" sheetId="4" r:id="rId4"/>
  </sheets>
  <definedNames>
    <definedName name="_xlfn._FV" hidden="1">#NAME?</definedName>
  </definedNames>
  <calcPr fullCalcOnLoad="1"/>
</workbook>
</file>

<file path=xl/sharedStrings.xml><?xml version="1.0" encoding="utf-8"?>
<sst xmlns="http://schemas.openxmlformats.org/spreadsheetml/2006/main" count="548" uniqueCount="36">
  <si>
    <t>　　　　石川県自動車販売店協会</t>
  </si>
  <si>
    <t>（当月）</t>
  </si>
  <si>
    <t>　（暦年）</t>
  </si>
  <si>
    <t>　１月よりの累計</t>
  </si>
  <si>
    <t>　（年度）</t>
  </si>
  <si>
    <t>　４月よりの累計</t>
  </si>
  <si>
    <t>車種／年</t>
  </si>
  <si>
    <t>前年同月</t>
  </si>
  <si>
    <t>前年比</t>
  </si>
  <si>
    <t>前　年</t>
  </si>
  <si>
    <t>　登録車　</t>
  </si>
  <si>
    <t>軽自動車</t>
  </si>
  <si>
    <t>計</t>
  </si>
  <si>
    <t>*参考*</t>
  </si>
  <si>
    <t>登録車</t>
  </si>
  <si>
    <t>全国</t>
  </si>
  <si>
    <t>　速報</t>
  </si>
  <si>
    <t>　　４月よりの累計</t>
  </si>
  <si>
    <t>車種別台数</t>
  </si>
  <si>
    <t>普通乗用</t>
  </si>
  <si>
    <t>小型乗用</t>
  </si>
  <si>
    <t>普通貨物</t>
  </si>
  <si>
    <t>小型貨物</t>
  </si>
  <si>
    <t>バ　ス</t>
  </si>
  <si>
    <t>特種車</t>
  </si>
  <si>
    <t>特殊車</t>
  </si>
  <si>
    <t>　動車軽自</t>
  </si>
  <si>
    <t>軽乗用</t>
  </si>
  <si>
    <t>軽貨物</t>
  </si>
  <si>
    <t>*中古車のうち登録車は商品車を除く</t>
  </si>
  <si>
    <t>中古車新規</t>
  </si>
  <si>
    <t>移　転</t>
  </si>
  <si>
    <t>変　更</t>
  </si>
  <si>
    <t>記入申請</t>
  </si>
  <si>
    <t>本　年</t>
  </si>
  <si>
    <t>当月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</si>
</sst>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_ "/>
    <numFmt numFmtId="178" formatCode="0.0"/>
    <numFmt numFmtId="179" formatCode="0.0_);[Red]\(0.0\)"/>
    <numFmt numFmtId="180" formatCode="#,##0_ "/>
    <numFmt numFmtId="181" formatCode="0_);[Red]\(0\)"/>
    <numFmt numFmtId="182" formatCode="#,##0_ ;[Red]\-#,##0\ 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_);[Red]\(0.00\)"/>
    <numFmt numFmtId="188" formatCode="#,##0.0;[Red]\-#,##0.0"/>
    <numFmt numFmtId="189" formatCode="0.0000"/>
    <numFmt numFmtId="190" formatCode="0.000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hair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thin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 vertical="center" textRotation="255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center" vertical="center" textRotation="255"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5" fillId="0" borderId="0" xfId="0" applyFont="1" applyBorder="1" applyAlignment="1">
      <alignment horizontal="center" vertical="distributed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center" vertical="center" textRotation="255" wrapText="1"/>
    </xf>
    <xf numFmtId="0" fontId="8" fillId="0" borderId="0" xfId="0" applyFont="1" applyBorder="1" applyAlignment="1">
      <alignment horizontal="center" vertical="distributed"/>
    </xf>
    <xf numFmtId="0" fontId="7" fillId="0" borderId="0" xfId="0" applyFont="1" applyBorder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22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3" fillId="0" borderId="29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right" vertical="center"/>
    </xf>
    <xf numFmtId="0" fontId="0" fillId="0" borderId="29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6" fillId="0" borderId="19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3" fillId="0" borderId="17" xfId="0" applyFont="1" applyBorder="1" applyAlignment="1">
      <alignment horizontal="centerContinuous" vertical="center"/>
    </xf>
    <xf numFmtId="0" fontId="3" fillId="0" borderId="18" xfId="0" applyFont="1" applyBorder="1" applyAlignment="1">
      <alignment horizontal="centerContinuous" vertical="center"/>
    </xf>
    <xf numFmtId="0" fontId="8" fillId="0" borderId="30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Continuous" vertical="top"/>
    </xf>
    <xf numFmtId="0" fontId="3" fillId="0" borderId="31" xfId="0" applyFont="1" applyFill="1" applyBorder="1" applyAlignment="1">
      <alignment horizontal="centerContinuous" vertical="center"/>
    </xf>
    <xf numFmtId="0" fontId="3" fillId="0" borderId="32" xfId="0" applyFont="1" applyFill="1" applyBorder="1" applyAlignment="1">
      <alignment horizontal="centerContinuous" vertical="center"/>
    </xf>
    <xf numFmtId="0" fontId="0" fillId="0" borderId="32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9" fillId="0" borderId="0" xfId="0" applyFont="1" applyBorder="1" applyAlignment="1">
      <alignment shrinkToFit="1"/>
    </xf>
    <xf numFmtId="14" fontId="9" fillId="0" borderId="0" xfId="0" applyNumberFormat="1" applyFont="1" applyBorder="1" applyAlignment="1">
      <alignment shrinkToFit="1"/>
    </xf>
    <xf numFmtId="0" fontId="0" fillId="0" borderId="19" xfId="0" applyBorder="1" applyAlignment="1">
      <alignment horizontal="left" vertical="center"/>
    </xf>
    <xf numFmtId="182" fontId="5" fillId="0" borderId="33" xfId="52" applyNumberFormat="1" applyFont="1" applyBorder="1" applyAlignment="1" applyProtection="1">
      <alignment vertical="center"/>
      <protection locked="0"/>
    </xf>
    <xf numFmtId="182" fontId="5" fillId="0" borderId="34" xfId="52" applyNumberFormat="1" applyFont="1" applyBorder="1" applyAlignment="1" applyProtection="1">
      <alignment vertical="center"/>
      <protection locked="0"/>
    </xf>
    <xf numFmtId="179" fontId="5" fillId="0" borderId="35" xfId="43" applyNumberFormat="1" applyFont="1" applyBorder="1" applyAlignment="1">
      <alignment vertical="center"/>
    </xf>
    <xf numFmtId="182" fontId="5" fillId="0" borderId="36" xfId="52" applyNumberFormat="1" applyFont="1" applyBorder="1" applyAlignment="1" applyProtection="1">
      <alignment vertical="center"/>
      <protection locked="0"/>
    </xf>
    <xf numFmtId="182" fontId="5" fillId="0" borderId="37" xfId="52" applyNumberFormat="1" applyFont="1" applyBorder="1" applyAlignment="1" applyProtection="1">
      <alignment vertical="center"/>
      <protection locked="0"/>
    </xf>
    <xf numFmtId="179" fontId="5" fillId="0" borderId="38" xfId="43" applyNumberFormat="1" applyFont="1" applyBorder="1" applyAlignment="1">
      <alignment vertical="center"/>
    </xf>
    <xf numFmtId="182" fontId="5" fillId="0" borderId="31" xfId="52" applyNumberFormat="1" applyFont="1" applyFill="1" applyBorder="1" applyAlignment="1">
      <alignment vertical="center"/>
    </xf>
    <xf numFmtId="182" fontId="5" fillId="0" borderId="39" xfId="52" applyNumberFormat="1" applyFont="1" applyFill="1" applyBorder="1" applyAlignment="1">
      <alignment vertical="center"/>
    </xf>
    <xf numFmtId="179" fontId="5" fillId="0" borderId="40" xfId="43" applyNumberFormat="1" applyFont="1" applyBorder="1" applyAlignment="1">
      <alignment vertical="center"/>
    </xf>
    <xf numFmtId="182" fontId="5" fillId="0" borderId="41" xfId="52" applyNumberFormat="1" applyFont="1" applyBorder="1" applyAlignment="1" applyProtection="1">
      <alignment vertical="center"/>
      <protection locked="0"/>
    </xf>
    <xf numFmtId="182" fontId="5" fillId="0" borderId="27" xfId="52" applyNumberFormat="1" applyFont="1" applyBorder="1" applyAlignment="1" applyProtection="1">
      <alignment vertical="center"/>
      <protection locked="0"/>
    </xf>
    <xf numFmtId="182" fontId="5" fillId="0" borderId="42" xfId="52" applyNumberFormat="1" applyFont="1" applyBorder="1" applyAlignment="1" applyProtection="1">
      <alignment vertical="center"/>
      <protection locked="0"/>
    </xf>
    <xf numFmtId="179" fontId="5" fillId="0" borderId="32" xfId="43" applyNumberFormat="1" applyFont="1" applyBorder="1" applyAlignment="1">
      <alignment vertical="center"/>
    </xf>
    <xf numFmtId="180" fontId="5" fillId="0" borderId="33" xfId="52" applyNumberFormat="1" applyFont="1" applyBorder="1" applyAlignment="1" applyProtection="1">
      <alignment vertical="center"/>
      <protection locked="0"/>
    </xf>
    <xf numFmtId="180" fontId="5" fillId="0" borderId="34" xfId="52" applyNumberFormat="1" applyFont="1" applyBorder="1" applyAlignment="1" applyProtection="1">
      <alignment vertical="center"/>
      <protection locked="0"/>
    </xf>
    <xf numFmtId="180" fontId="5" fillId="0" borderId="43" xfId="52" applyNumberFormat="1" applyFont="1" applyBorder="1" applyAlignment="1" applyProtection="1">
      <alignment vertical="center"/>
      <protection locked="0"/>
    </xf>
    <xf numFmtId="180" fontId="5" fillId="0" borderId="44" xfId="52" applyNumberFormat="1" applyFont="1" applyBorder="1" applyAlignment="1" applyProtection="1">
      <alignment vertical="center"/>
      <protection locked="0"/>
    </xf>
    <xf numFmtId="179" fontId="5" fillId="0" borderId="24" xfId="43" applyNumberFormat="1" applyFont="1" applyBorder="1" applyAlignment="1">
      <alignment vertical="center"/>
    </xf>
    <xf numFmtId="180" fontId="5" fillId="0" borderId="43" xfId="52" applyNumberFormat="1" applyFont="1" applyBorder="1" applyAlignment="1" applyProtection="1">
      <alignment horizontal="right" vertical="center"/>
      <protection locked="0"/>
    </xf>
    <xf numFmtId="180" fontId="5" fillId="0" borderId="44" xfId="52" applyNumberFormat="1" applyFont="1" applyBorder="1" applyAlignment="1" applyProtection="1">
      <alignment horizontal="right" vertical="center"/>
      <protection locked="0"/>
    </xf>
    <xf numFmtId="180" fontId="5" fillId="0" borderId="45" xfId="52" applyNumberFormat="1" applyFont="1" applyBorder="1" applyAlignment="1" applyProtection="1">
      <alignment vertical="center"/>
      <protection locked="0"/>
    </xf>
    <xf numFmtId="180" fontId="5" fillId="0" borderId="46" xfId="52" applyNumberFormat="1" applyFont="1" applyBorder="1" applyAlignment="1" applyProtection="1">
      <alignment vertical="center"/>
      <protection locked="0"/>
    </xf>
    <xf numFmtId="179" fontId="5" fillId="0" borderId="25" xfId="43" applyNumberFormat="1" applyFont="1" applyBorder="1" applyAlignment="1">
      <alignment vertical="center"/>
    </xf>
    <xf numFmtId="180" fontId="5" fillId="0" borderId="41" xfId="52" applyNumberFormat="1" applyFont="1" applyBorder="1" applyAlignment="1" applyProtection="1">
      <alignment vertical="center"/>
      <protection locked="0"/>
    </xf>
    <xf numFmtId="180" fontId="5" fillId="0" borderId="47" xfId="52" applyNumberFormat="1" applyFont="1" applyBorder="1" applyAlignment="1" applyProtection="1">
      <alignment horizontal="right" vertical="center"/>
      <protection locked="0"/>
    </xf>
    <xf numFmtId="180" fontId="5" fillId="0" borderId="27" xfId="52" applyNumberFormat="1" applyFont="1" applyBorder="1" applyAlignment="1" applyProtection="1">
      <alignment horizontal="right" vertical="center"/>
      <protection locked="0"/>
    </xf>
    <xf numFmtId="180" fontId="5" fillId="0" borderId="42" xfId="52" applyNumberFormat="1" applyFont="1" applyBorder="1" applyAlignment="1" applyProtection="1">
      <alignment horizontal="right" vertical="center"/>
      <protection locked="0"/>
    </xf>
    <xf numFmtId="180" fontId="5" fillId="0" borderId="36" xfId="52" applyNumberFormat="1" applyFont="1" applyBorder="1" applyAlignment="1" applyProtection="1">
      <alignment vertical="center"/>
      <protection locked="0"/>
    </xf>
    <xf numFmtId="180" fontId="5" fillId="0" borderId="37" xfId="52" applyNumberFormat="1" applyFont="1" applyBorder="1" applyAlignment="1" applyProtection="1">
      <alignment vertical="center"/>
      <protection locked="0"/>
    </xf>
    <xf numFmtId="180" fontId="5" fillId="0" borderId="48" xfId="52" applyNumberFormat="1" applyFont="1" applyFill="1" applyBorder="1" applyAlignment="1">
      <alignment vertical="center"/>
    </xf>
    <xf numFmtId="180" fontId="5" fillId="0" borderId="31" xfId="52" applyNumberFormat="1" applyFont="1" applyFill="1" applyBorder="1" applyAlignment="1">
      <alignment vertical="center"/>
    </xf>
    <xf numFmtId="180" fontId="5" fillId="0" borderId="39" xfId="52" applyNumberFormat="1" applyFont="1" applyFill="1" applyBorder="1" applyAlignment="1">
      <alignment vertical="center"/>
    </xf>
    <xf numFmtId="182" fontId="5" fillId="0" borderId="49" xfId="52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50" xfId="0" applyBorder="1" applyAlignment="1">
      <alignment horizontal="center" vertical="center" textRotation="255"/>
    </xf>
    <xf numFmtId="0" fontId="0" fillId="0" borderId="51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50" xfId="0" applyFont="1" applyBorder="1" applyAlignment="1">
      <alignment horizontal="center" vertical="top" textRotation="255" wrapText="1"/>
    </xf>
    <xf numFmtId="0" fontId="0" fillId="0" borderId="13" xfId="0" applyFont="1" applyBorder="1" applyAlignment="1">
      <alignment horizontal="center" vertical="top" textRotation="255" wrapText="1"/>
    </xf>
    <xf numFmtId="0" fontId="0" fillId="0" borderId="50" xfId="0" applyFont="1" applyBorder="1" applyAlignment="1">
      <alignment horizontal="center" vertical="center" textRotation="255"/>
    </xf>
    <xf numFmtId="0" fontId="0" fillId="0" borderId="51" xfId="0" applyFont="1" applyBorder="1" applyAlignment="1">
      <alignment horizontal="center" vertical="center" textRotation="255"/>
    </xf>
    <xf numFmtId="0" fontId="0" fillId="0" borderId="13" xfId="0" applyFont="1" applyBorder="1" applyAlignment="1">
      <alignment horizontal="center" vertical="center" textRotation="255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228600</xdr:colOff>
      <xdr:row>6</xdr:row>
      <xdr:rowOff>0</xdr:rowOff>
    </xdr:from>
    <xdr:ext cx="219075" cy="685800"/>
    <xdr:sp>
      <xdr:nvSpPr>
        <xdr:cNvPr id="1" name="テキスト 17"/>
        <xdr:cNvSpPr>
          <a:spLocks/>
        </xdr:cNvSpPr>
      </xdr:nvSpPr>
      <xdr:spPr>
        <a:xfrm>
          <a:off x="228600" y="1676400"/>
          <a:ext cx="219075" cy="6858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18288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　車</a:t>
          </a:r>
        </a:p>
      </xdr:txBody>
    </xdr:sp>
    <xdr:clientData/>
  </xdr:oneCellAnchor>
  <xdr:twoCellAnchor>
    <xdr:from>
      <xdr:col>7</xdr:col>
      <xdr:colOff>0</xdr:colOff>
      <xdr:row>0</xdr:row>
      <xdr:rowOff>38100</xdr:rowOff>
    </xdr:from>
    <xdr:to>
      <xdr:col>13</xdr:col>
      <xdr:colOff>200025</xdr:colOff>
      <xdr:row>2</xdr:row>
      <xdr:rowOff>0</xdr:rowOff>
    </xdr:to>
    <xdr:sp textlink="$A$2">
      <xdr:nvSpPr>
        <xdr:cNvPr id="2" name="テキスト 13"/>
        <xdr:cNvSpPr>
          <a:spLocks/>
        </xdr:cNvSpPr>
      </xdr:nvSpPr>
      <xdr:spPr>
        <a:xfrm>
          <a:off x="4524375" y="38100"/>
          <a:ext cx="4733925" cy="419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12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月度新車販売実績表</a:t>
          </a:r>
        </a:p>
      </xdr:txBody>
    </xdr:sp>
    <xdr:clientData/>
  </xdr:twoCellAnchor>
  <xdr:oneCellAnchor>
    <xdr:from>
      <xdr:col>0</xdr:col>
      <xdr:colOff>228600</xdr:colOff>
      <xdr:row>16</xdr:row>
      <xdr:rowOff>0</xdr:rowOff>
    </xdr:from>
    <xdr:ext cx="219075" cy="685800"/>
    <xdr:sp>
      <xdr:nvSpPr>
        <xdr:cNvPr id="3" name="テキスト 17"/>
        <xdr:cNvSpPr>
          <a:spLocks/>
        </xdr:cNvSpPr>
      </xdr:nvSpPr>
      <xdr:spPr>
        <a:xfrm>
          <a:off x="228600" y="4610100"/>
          <a:ext cx="219075" cy="6858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18288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　車</a:t>
          </a:r>
        </a:p>
      </xdr:txBody>
    </xdr:sp>
    <xdr:clientData/>
  </xdr:oneCellAnchor>
  <xdr:oneCellAnchor>
    <xdr:from>
      <xdr:col>0</xdr:col>
      <xdr:colOff>266700</xdr:colOff>
      <xdr:row>27</xdr:row>
      <xdr:rowOff>266700</xdr:rowOff>
    </xdr:from>
    <xdr:ext cx="228600" cy="571500"/>
    <xdr:sp>
      <xdr:nvSpPr>
        <xdr:cNvPr id="4" name="テキスト 14"/>
        <xdr:cNvSpPr>
          <a:spLocks/>
        </xdr:cNvSpPr>
      </xdr:nvSpPr>
      <xdr:spPr>
        <a:xfrm>
          <a:off x="266700" y="8115300"/>
          <a:ext cx="228600" cy="5715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18288" bIns="0" anchor="ctr" vert="wordArtVertRtl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中古車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228600</xdr:colOff>
      <xdr:row>6</xdr:row>
      <xdr:rowOff>0</xdr:rowOff>
    </xdr:from>
    <xdr:ext cx="219075" cy="676275"/>
    <xdr:sp>
      <xdr:nvSpPr>
        <xdr:cNvPr id="1" name="テキスト 17"/>
        <xdr:cNvSpPr>
          <a:spLocks/>
        </xdr:cNvSpPr>
      </xdr:nvSpPr>
      <xdr:spPr>
        <a:xfrm>
          <a:off x="228600" y="1676400"/>
          <a:ext cx="219075" cy="676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18288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　車</a:t>
          </a:r>
        </a:p>
      </xdr:txBody>
    </xdr:sp>
    <xdr:clientData/>
  </xdr:oneCellAnchor>
  <xdr:twoCellAnchor>
    <xdr:from>
      <xdr:col>7</xdr:col>
      <xdr:colOff>0</xdr:colOff>
      <xdr:row>0</xdr:row>
      <xdr:rowOff>38100</xdr:rowOff>
    </xdr:from>
    <xdr:to>
      <xdr:col>13</xdr:col>
      <xdr:colOff>200025</xdr:colOff>
      <xdr:row>2</xdr:row>
      <xdr:rowOff>0</xdr:rowOff>
    </xdr:to>
    <xdr:sp textlink="$A$2">
      <xdr:nvSpPr>
        <xdr:cNvPr id="2" name="テキスト 13"/>
        <xdr:cNvSpPr>
          <a:spLocks/>
        </xdr:cNvSpPr>
      </xdr:nvSpPr>
      <xdr:spPr>
        <a:xfrm>
          <a:off x="4524375" y="38100"/>
          <a:ext cx="4733925" cy="419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月度新車販売実績表</a:t>
          </a:r>
        </a:p>
      </xdr:txBody>
    </xdr:sp>
    <xdr:clientData/>
  </xdr:twoCellAnchor>
  <xdr:oneCellAnchor>
    <xdr:from>
      <xdr:col>0</xdr:col>
      <xdr:colOff>228600</xdr:colOff>
      <xdr:row>16</xdr:row>
      <xdr:rowOff>0</xdr:rowOff>
    </xdr:from>
    <xdr:ext cx="219075" cy="676275"/>
    <xdr:sp>
      <xdr:nvSpPr>
        <xdr:cNvPr id="3" name="テキスト 17"/>
        <xdr:cNvSpPr>
          <a:spLocks/>
        </xdr:cNvSpPr>
      </xdr:nvSpPr>
      <xdr:spPr>
        <a:xfrm>
          <a:off x="228600" y="4610100"/>
          <a:ext cx="219075" cy="676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18288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　車</a:t>
          </a:r>
        </a:p>
      </xdr:txBody>
    </xdr:sp>
    <xdr:clientData/>
  </xdr:oneCellAnchor>
  <xdr:oneCellAnchor>
    <xdr:from>
      <xdr:col>0</xdr:col>
      <xdr:colOff>266700</xdr:colOff>
      <xdr:row>28</xdr:row>
      <xdr:rowOff>142875</xdr:rowOff>
    </xdr:from>
    <xdr:ext cx="247650" cy="571500"/>
    <xdr:sp>
      <xdr:nvSpPr>
        <xdr:cNvPr id="4" name="テキスト 14"/>
        <xdr:cNvSpPr>
          <a:spLocks/>
        </xdr:cNvSpPr>
      </xdr:nvSpPr>
      <xdr:spPr>
        <a:xfrm>
          <a:off x="266700" y="8296275"/>
          <a:ext cx="247650" cy="5715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18288" bIns="0" anchor="ctr" vert="wordArtVertRtl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中古車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228600</xdr:colOff>
      <xdr:row>6</xdr:row>
      <xdr:rowOff>0</xdr:rowOff>
    </xdr:from>
    <xdr:ext cx="219075" cy="685800"/>
    <xdr:sp>
      <xdr:nvSpPr>
        <xdr:cNvPr id="1" name="テキスト 17"/>
        <xdr:cNvSpPr>
          <a:spLocks/>
        </xdr:cNvSpPr>
      </xdr:nvSpPr>
      <xdr:spPr>
        <a:xfrm>
          <a:off x="228600" y="1676400"/>
          <a:ext cx="219075" cy="6858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18288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　車</a:t>
          </a:r>
        </a:p>
      </xdr:txBody>
    </xdr:sp>
    <xdr:clientData/>
  </xdr:oneCellAnchor>
  <xdr:twoCellAnchor>
    <xdr:from>
      <xdr:col>7</xdr:col>
      <xdr:colOff>0</xdr:colOff>
      <xdr:row>0</xdr:row>
      <xdr:rowOff>38100</xdr:rowOff>
    </xdr:from>
    <xdr:to>
      <xdr:col>13</xdr:col>
      <xdr:colOff>200025</xdr:colOff>
      <xdr:row>2</xdr:row>
      <xdr:rowOff>0</xdr:rowOff>
    </xdr:to>
    <xdr:sp textlink="$A$2">
      <xdr:nvSpPr>
        <xdr:cNvPr id="2" name="テキスト 13"/>
        <xdr:cNvSpPr>
          <a:spLocks/>
        </xdr:cNvSpPr>
      </xdr:nvSpPr>
      <xdr:spPr>
        <a:xfrm>
          <a:off x="4524375" y="38100"/>
          <a:ext cx="4733925" cy="419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月度新車販売実績表</a:t>
          </a:r>
        </a:p>
      </xdr:txBody>
    </xdr:sp>
    <xdr:clientData/>
  </xdr:twoCellAnchor>
  <xdr:oneCellAnchor>
    <xdr:from>
      <xdr:col>0</xdr:col>
      <xdr:colOff>228600</xdr:colOff>
      <xdr:row>16</xdr:row>
      <xdr:rowOff>0</xdr:rowOff>
    </xdr:from>
    <xdr:ext cx="219075" cy="685800"/>
    <xdr:sp>
      <xdr:nvSpPr>
        <xdr:cNvPr id="3" name="テキスト 17"/>
        <xdr:cNvSpPr>
          <a:spLocks/>
        </xdr:cNvSpPr>
      </xdr:nvSpPr>
      <xdr:spPr>
        <a:xfrm>
          <a:off x="228600" y="4610100"/>
          <a:ext cx="219075" cy="6858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18288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　車</a:t>
          </a:r>
        </a:p>
      </xdr:txBody>
    </xdr:sp>
    <xdr:clientData/>
  </xdr:oneCellAnchor>
  <xdr:oneCellAnchor>
    <xdr:from>
      <xdr:col>0</xdr:col>
      <xdr:colOff>266700</xdr:colOff>
      <xdr:row>28</xdr:row>
      <xdr:rowOff>133350</xdr:rowOff>
    </xdr:from>
    <xdr:ext cx="228600" cy="581025"/>
    <xdr:sp>
      <xdr:nvSpPr>
        <xdr:cNvPr id="4" name="テキスト 14"/>
        <xdr:cNvSpPr>
          <a:spLocks/>
        </xdr:cNvSpPr>
      </xdr:nvSpPr>
      <xdr:spPr>
        <a:xfrm>
          <a:off x="266700" y="8286750"/>
          <a:ext cx="228600" cy="5810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18288" bIns="0" anchor="ctr" vert="wordArtVertRtl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中古車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228600</xdr:colOff>
      <xdr:row>6</xdr:row>
      <xdr:rowOff>0</xdr:rowOff>
    </xdr:from>
    <xdr:ext cx="219075" cy="685800"/>
    <xdr:sp>
      <xdr:nvSpPr>
        <xdr:cNvPr id="1" name="テキスト 17"/>
        <xdr:cNvSpPr>
          <a:spLocks/>
        </xdr:cNvSpPr>
      </xdr:nvSpPr>
      <xdr:spPr>
        <a:xfrm>
          <a:off x="228600" y="1676400"/>
          <a:ext cx="219075" cy="6858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18288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　車</a:t>
          </a:r>
        </a:p>
      </xdr:txBody>
    </xdr:sp>
    <xdr:clientData/>
  </xdr:oneCellAnchor>
  <xdr:twoCellAnchor>
    <xdr:from>
      <xdr:col>6</xdr:col>
      <xdr:colOff>781050</xdr:colOff>
      <xdr:row>0</xdr:row>
      <xdr:rowOff>66675</xdr:rowOff>
    </xdr:from>
    <xdr:to>
      <xdr:col>13</xdr:col>
      <xdr:colOff>161925</xdr:colOff>
      <xdr:row>2</xdr:row>
      <xdr:rowOff>28575</xdr:rowOff>
    </xdr:to>
    <xdr:sp textlink="$A$2">
      <xdr:nvSpPr>
        <xdr:cNvPr id="2" name="テキスト 13"/>
        <xdr:cNvSpPr>
          <a:spLocks/>
        </xdr:cNvSpPr>
      </xdr:nvSpPr>
      <xdr:spPr>
        <a:xfrm>
          <a:off x="4495800" y="66675"/>
          <a:ext cx="4724400" cy="419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月度新車販売実績表</a:t>
          </a:r>
        </a:p>
      </xdr:txBody>
    </xdr:sp>
    <xdr:clientData/>
  </xdr:twoCellAnchor>
  <xdr:oneCellAnchor>
    <xdr:from>
      <xdr:col>0</xdr:col>
      <xdr:colOff>228600</xdr:colOff>
      <xdr:row>16</xdr:row>
      <xdr:rowOff>0</xdr:rowOff>
    </xdr:from>
    <xdr:ext cx="219075" cy="685800"/>
    <xdr:sp>
      <xdr:nvSpPr>
        <xdr:cNvPr id="3" name="テキスト 17"/>
        <xdr:cNvSpPr>
          <a:spLocks/>
        </xdr:cNvSpPr>
      </xdr:nvSpPr>
      <xdr:spPr>
        <a:xfrm>
          <a:off x="228600" y="4610100"/>
          <a:ext cx="219075" cy="6858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18288" bIns="0" anchor="ctr" vert="wordArtVertRtl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　車</a:t>
          </a:r>
        </a:p>
      </xdr:txBody>
    </xdr:sp>
    <xdr:clientData/>
  </xdr:oneCellAnchor>
  <xdr:oneCellAnchor>
    <xdr:from>
      <xdr:col>0</xdr:col>
      <xdr:colOff>266700</xdr:colOff>
      <xdr:row>28</xdr:row>
      <xdr:rowOff>133350</xdr:rowOff>
    </xdr:from>
    <xdr:ext cx="228600" cy="581025"/>
    <xdr:sp>
      <xdr:nvSpPr>
        <xdr:cNvPr id="4" name="テキスト 14"/>
        <xdr:cNvSpPr>
          <a:spLocks/>
        </xdr:cNvSpPr>
      </xdr:nvSpPr>
      <xdr:spPr>
        <a:xfrm>
          <a:off x="266700" y="8286750"/>
          <a:ext cx="228600" cy="5810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18288" bIns="0" anchor="ctr" vert="wordArtVertRtl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中古車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4"/>
  <sheetViews>
    <sheetView showGridLines="0" zoomScale="76" zoomScaleNormal="76" zoomScalePageLayoutView="0" workbookViewId="0" topLeftCell="A3">
      <selection activeCell="U28" sqref="U28"/>
    </sheetView>
  </sheetViews>
  <sheetFormatPr defaultColWidth="10.625" defaultRowHeight="18" customHeight="1"/>
  <cols>
    <col min="1" max="1" width="5.875" style="0" customWidth="1"/>
    <col min="2" max="2" width="1.37890625" style="0" customWidth="1"/>
    <col min="3" max="3" width="6.625" style="10" customWidth="1"/>
    <col min="4" max="4" width="9.625" style="0" customWidth="1"/>
    <col min="5" max="6" width="12.625" style="0" customWidth="1"/>
    <col min="7" max="7" width="10.625" style="0" customWidth="1"/>
    <col min="8" max="8" width="5.125" style="0" customWidth="1"/>
    <col min="9" max="9" width="6.875" style="0" customWidth="1"/>
    <col min="10" max="10" width="9.625" style="0" customWidth="1"/>
    <col min="11" max="12" width="13.625" style="0" customWidth="1"/>
    <col min="13" max="13" width="10.625" style="0" customWidth="1"/>
    <col min="14" max="14" width="5.125" style="0" customWidth="1"/>
    <col min="15" max="15" width="6.75390625" style="0" customWidth="1"/>
    <col min="16" max="16" width="10.625" style="0" customWidth="1"/>
    <col min="17" max="18" width="13.625" style="0" customWidth="1"/>
  </cols>
  <sheetData>
    <row r="1" spans="1:13" ht="18" customHeight="1">
      <c r="A1" s="66">
        <v>45261</v>
      </c>
      <c r="B1" s="4"/>
      <c r="C1" s="26"/>
      <c r="D1" s="4"/>
      <c r="E1" s="8"/>
      <c r="F1" s="8"/>
      <c r="G1" s="12"/>
      <c r="H1" s="12"/>
      <c r="I1" s="8"/>
      <c r="J1" s="8"/>
      <c r="K1" s="8"/>
      <c r="L1" s="4"/>
      <c r="M1" s="4"/>
    </row>
    <row r="2" spans="1:20" s="2" customFormat="1" ht="18" customHeight="1">
      <c r="A2" s="65" t="str">
        <f>"令和"&amp;YEAR(A1)-2018&amp;"年"&amp;MONTH(A1)&amp;"月度新車販売実績表"</f>
        <v>令和5年12月度新車販売実績表</v>
      </c>
      <c r="B2" s="4"/>
      <c r="C2" s="14"/>
      <c r="D2" s="13"/>
      <c r="E2" s="9"/>
      <c r="F2" s="9"/>
      <c r="G2" s="9"/>
      <c r="H2" s="39"/>
      <c r="I2" s="39"/>
      <c r="J2" s="39"/>
      <c r="K2" s="39"/>
      <c r="L2" s="39"/>
      <c r="M2" s="39"/>
      <c r="N2" s="39"/>
      <c r="O2" s="31"/>
      <c r="P2" s="31"/>
      <c r="Q2" s="30"/>
      <c r="R2" s="30"/>
      <c r="S2" s="30"/>
      <c r="T2" s="25"/>
    </row>
    <row r="3" spans="1:19" ht="24" customHeight="1">
      <c r="A3" s="4"/>
      <c r="B3" s="4"/>
      <c r="C3" s="14"/>
      <c r="D3" s="15"/>
      <c r="E3" s="8"/>
      <c r="F3" s="2"/>
      <c r="G3" s="8"/>
      <c r="H3" s="8"/>
      <c r="I3" s="11"/>
      <c r="J3" s="3"/>
      <c r="K3" s="5"/>
      <c r="L3" s="7"/>
      <c r="M3" s="7"/>
      <c r="Q3" s="58" t="s">
        <v>0</v>
      </c>
      <c r="R3" s="58"/>
      <c r="S3" s="58"/>
    </row>
    <row r="4" spans="1:19" ht="24" customHeight="1" thickBot="1">
      <c r="A4" s="4"/>
      <c r="B4" s="40" t="s">
        <v>1</v>
      </c>
      <c r="C4" s="40"/>
      <c r="D4" s="15"/>
      <c r="E4" s="6"/>
      <c r="F4" s="8"/>
      <c r="G4" s="3"/>
      <c r="I4" s="54" t="s">
        <v>2</v>
      </c>
      <c r="J4" s="53" t="s">
        <v>3</v>
      </c>
      <c r="K4" s="53"/>
      <c r="L4" s="8"/>
      <c r="M4" s="3"/>
      <c r="O4" s="54" t="s">
        <v>4</v>
      </c>
      <c r="P4" s="53" t="s">
        <v>5</v>
      </c>
      <c r="Q4" s="53"/>
      <c r="R4" s="8"/>
      <c r="S4" s="3"/>
    </row>
    <row r="5" spans="1:19" ht="24" customHeight="1" thickBot="1">
      <c r="A5" s="45"/>
      <c r="B5" s="45"/>
      <c r="C5" s="48" t="s">
        <v>6</v>
      </c>
      <c r="D5" s="49"/>
      <c r="E5" s="18" t="s">
        <v>35</v>
      </c>
      <c r="F5" s="16" t="s">
        <v>7</v>
      </c>
      <c r="G5" s="17" t="s">
        <v>8</v>
      </c>
      <c r="H5" s="11"/>
      <c r="I5" s="48" t="s">
        <v>6</v>
      </c>
      <c r="J5" s="49"/>
      <c r="K5" s="18" t="s">
        <v>34</v>
      </c>
      <c r="L5" s="16" t="s">
        <v>9</v>
      </c>
      <c r="M5" s="17" t="s">
        <v>8</v>
      </c>
      <c r="N5" s="1"/>
      <c r="O5" s="55" t="s">
        <v>6</v>
      </c>
      <c r="P5" s="56"/>
      <c r="Q5" s="18" t="s">
        <v>34</v>
      </c>
      <c r="R5" s="16" t="s">
        <v>9</v>
      </c>
      <c r="S5" s="17" t="s">
        <v>8</v>
      </c>
    </row>
    <row r="6" spans="1:19" ht="24" customHeight="1">
      <c r="A6" s="45"/>
      <c r="B6" s="45"/>
      <c r="C6" s="46" t="s">
        <v>10</v>
      </c>
      <c r="D6" s="47"/>
      <c r="E6" s="68">
        <v>2405</v>
      </c>
      <c r="F6" s="69">
        <v>2172</v>
      </c>
      <c r="G6" s="70">
        <v>110.72744014732965</v>
      </c>
      <c r="H6" s="4"/>
      <c r="I6" s="46" t="s">
        <v>10</v>
      </c>
      <c r="J6" s="47"/>
      <c r="K6" s="68">
        <v>34169</v>
      </c>
      <c r="L6" s="69">
        <v>29477</v>
      </c>
      <c r="M6" s="70">
        <v>115.91749499609864</v>
      </c>
      <c r="O6" s="46" t="s">
        <v>10</v>
      </c>
      <c r="P6" s="47"/>
      <c r="Q6" s="68">
        <v>23794</v>
      </c>
      <c r="R6" s="69">
        <v>20388</v>
      </c>
      <c r="S6" s="70">
        <v>116.70590543456936</v>
      </c>
    </row>
    <row r="7" spans="1:19" ht="24" customHeight="1">
      <c r="A7" s="45"/>
      <c r="B7" s="45"/>
      <c r="C7" s="43" t="s">
        <v>11</v>
      </c>
      <c r="D7" s="44"/>
      <c r="E7" s="71">
        <v>1392</v>
      </c>
      <c r="F7" s="72">
        <v>1497</v>
      </c>
      <c r="G7" s="73">
        <v>92.98597194388778</v>
      </c>
      <c r="H7" s="2"/>
      <c r="I7" s="43" t="s">
        <v>11</v>
      </c>
      <c r="J7" s="44"/>
      <c r="K7" s="71">
        <v>20274</v>
      </c>
      <c r="L7" s="72">
        <v>18550</v>
      </c>
      <c r="M7" s="73">
        <v>109.29380053908355</v>
      </c>
      <c r="O7" s="43" t="s">
        <v>11</v>
      </c>
      <c r="P7" s="44"/>
      <c r="Q7" s="71">
        <v>14333</v>
      </c>
      <c r="R7" s="72">
        <v>13275</v>
      </c>
      <c r="S7" s="73">
        <v>107.96986817325799</v>
      </c>
    </row>
    <row r="8" spans="1:19" ht="24" customHeight="1" thickBot="1">
      <c r="A8" s="45"/>
      <c r="B8" s="45"/>
      <c r="C8" s="59" t="s">
        <v>12</v>
      </c>
      <c r="D8" s="60"/>
      <c r="E8" s="74">
        <v>3797</v>
      </c>
      <c r="F8" s="75">
        <v>3669</v>
      </c>
      <c r="G8" s="76">
        <v>103.48868901608068</v>
      </c>
      <c r="H8" s="4"/>
      <c r="I8" s="59" t="s">
        <v>12</v>
      </c>
      <c r="J8" s="60"/>
      <c r="K8" s="74">
        <v>54443</v>
      </c>
      <c r="L8" s="75">
        <v>48027</v>
      </c>
      <c r="M8" s="76">
        <v>113.3591521435859</v>
      </c>
      <c r="O8" s="59" t="s">
        <v>12</v>
      </c>
      <c r="P8" s="60"/>
      <c r="Q8" s="74">
        <v>38127</v>
      </c>
      <c r="R8" s="75">
        <v>33663</v>
      </c>
      <c r="S8" s="76">
        <v>113.26085019160503</v>
      </c>
    </row>
    <row r="9" spans="1:19" ht="24" customHeight="1">
      <c r="A9" s="45"/>
      <c r="B9" s="45"/>
      <c r="C9" s="20" t="s">
        <v>13</v>
      </c>
      <c r="D9" s="32" t="s">
        <v>14</v>
      </c>
      <c r="E9" s="68">
        <v>232320</v>
      </c>
      <c r="F9" s="77">
        <v>209090</v>
      </c>
      <c r="G9" s="70">
        <v>111.11004830455784</v>
      </c>
      <c r="H9" s="4"/>
      <c r="I9" s="20" t="s">
        <v>13</v>
      </c>
      <c r="J9" s="32" t="s">
        <v>14</v>
      </c>
      <c r="K9" s="68">
        <v>3034167</v>
      </c>
      <c r="L9" s="69">
        <v>2563184</v>
      </c>
      <c r="M9" s="70">
        <v>118.37491963120867</v>
      </c>
      <c r="O9" s="20" t="s">
        <v>13</v>
      </c>
      <c r="P9" s="32" t="s">
        <v>14</v>
      </c>
      <c r="Q9" s="68">
        <v>2156276</v>
      </c>
      <c r="R9" s="69">
        <v>1815069</v>
      </c>
      <c r="S9" s="70">
        <v>118.79856909021089</v>
      </c>
    </row>
    <row r="10" spans="1:19" ht="24" customHeight="1">
      <c r="A10" s="45"/>
      <c r="B10" s="45"/>
      <c r="C10" s="22" t="s">
        <v>15</v>
      </c>
      <c r="D10" s="33" t="s">
        <v>11</v>
      </c>
      <c r="E10" s="78">
        <v>130519</v>
      </c>
      <c r="F10" s="79">
        <v>135274</v>
      </c>
      <c r="G10" s="73">
        <v>96.4849121043216</v>
      </c>
      <c r="H10" s="4"/>
      <c r="I10" s="22" t="s">
        <v>15</v>
      </c>
      <c r="J10" s="33" t="s">
        <v>11</v>
      </c>
      <c r="K10" s="71">
        <v>1744919</v>
      </c>
      <c r="L10" s="72">
        <v>1638136</v>
      </c>
      <c r="M10" s="73">
        <v>106.51856744494962</v>
      </c>
      <c r="O10" s="22" t="s">
        <v>15</v>
      </c>
      <c r="P10" s="33" t="s">
        <v>11</v>
      </c>
      <c r="Q10" s="100">
        <v>1241252</v>
      </c>
      <c r="R10" s="72">
        <v>1189022</v>
      </c>
      <c r="S10" s="73">
        <v>104.39268575350162</v>
      </c>
    </row>
    <row r="11" spans="1:19" ht="24" customHeight="1" thickBot="1">
      <c r="A11" s="45"/>
      <c r="B11" s="45"/>
      <c r="C11" s="19" t="s">
        <v>16</v>
      </c>
      <c r="D11" s="61" t="s">
        <v>12</v>
      </c>
      <c r="E11" s="74">
        <v>362839</v>
      </c>
      <c r="F11" s="75">
        <v>344364</v>
      </c>
      <c r="G11" s="80">
        <v>105.36496265579444</v>
      </c>
      <c r="H11" s="4"/>
      <c r="I11" s="19" t="s">
        <v>16</v>
      </c>
      <c r="J11" s="61" t="s">
        <v>12</v>
      </c>
      <c r="K11" s="74">
        <v>4779086</v>
      </c>
      <c r="L11" s="75">
        <v>4201320</v>
      </c>
      <c r="M11" s="80">
        <v>113.75201127264765</v>
      </c>
      <c r="O11" s="19" t="s">
        <v>16</v>
      </c>
      <c r="P11" s="61" t="s">
        <v>12</v>
      </c>
      <c r="Q11" s="74">
        <v>3397528</v>
      </c>
      <c r="R11" s="75">
        <v>3004091</v>
      </c>
      <c r="S11" s="80">
        <v>113.09670712371896</v>
      </c>
    </row>
    <row r="12" spans="1:19" ht="15" customHeight="1">
      <c r="A12" s="4"/>
      <c r="B12" s="4"/>
      <c r="C12" s="8"/>
      <c r="D12" s="4"/>
      <c r="E12" s="4"/>
      <c r="F12" s="4"/>
      <c r="G12" s="4"/>
      <c r="H12" s="4"/>
      <c r="I12" s="8"/>
      <c r="J12" s="4"/>
      <c r="K12" s="4"/>
      <c r="L12" s="4"/>
      <c r="M12" s="4"/>
      <c r="N12" s="1"/>
      <c r="O12" s="8"/>
      <c r="P12" s="4"/>
      <c r="Q12" s="4"/>
      <c r="R12" s="4"/>
      <c r="S12" s="4"/>
    </row>
    <row r="13" spans="1:19" ht="24" customHeight="1" thickBot="1">
      <c r="A13" s="4"/>
      <c r="B13" s="41" t="s">
        <v>1</v>
      </c>
      <c r="C13" s="41"/>
      <c r="D13" s="8"/>
      <c r="E13" s="53"/>
      <c r="F13" s="4"/>
      <c r="G13" s="4"/>
      <c r="I13" s="54" t="s">
        <v>2</v>
      </c>
      <c r="J13" s="53" t="s">
        <v>3</v>
      </c>
      <c r="K13" s="53"/>
      <c r="L13" s="4"/>
      <c r="M13" s="4"/>
      <c r="O13" s="54" t="s">
        <v>4</v>
      </c>
      <c r="P13" s="53" t="s">
        <v>17</v>
      </c>
      <c r="Q13" s="53"/>
      <c r="R13" s="4"/>
      <c r="S13" s="4"/>
    </row>
    <row r="14" spans="1:19" ht="24" customHeight="1" thickBot="1">
      <c r="A14" s="4"/>
      <c r="B14" s="4"/>
      <c r="C14" s="51" t="s">
        <v>18</v>
      </c>
      <c r="D14" s="52"/>
      <c r="E14" s="18" t="s">
        <v>35</v>
      </c>
      <c r="F14" s="16" t="s">
        <v>7</v>
      </c>
      <c r="G14" s="17" t="s">
        <v>8</v>
      </c>
      <c r="H14" s="4"/>
      <c r="I14" s="51" t="s">
        <v>18</v>
      </c>
      <c r="J14" s="52"/>
      <c r="K14" s="18" t="s">
        <v>34</v>
      </c>
      <c r="L14" s="16" t="s">
        <v>9</v>
      </c>
      <c r="M14" s="17" t="s">
        <v>8</v>
      </c>
      <c r="O14" s="51" t="s">
        <v>18</v>
      </c>
      <c r="P14" s="52"/>
      <c r="Q14" s="18" t="s">
        <v>34</v>
      </c>
      <c r="R14" s="16" t="s">
        <v>9</v>
      </c>
      <c r="S14" s="17" t="s">
        <v>8</v>
      </c>
    </row>
    <row r="15" spans="1:19" ht="24" customHeight="1">
      <c r="A15" s="45"/>
      <c r="B15" s="57"/>
      <c r="C15" s="103" t="s">
        <v>14</v>
      </c>
      <c r="D15" s="34" t="s">
        <v>19</v>
      </c>
      <c r="E15" s="81">
        <v>1297</v>
      </c>
      <c r="F15" s="82">
        <v>1101</v>
      </c>
      <c r="G15" s="70">
        <v>117.80199818346956</v>
      </c>
      <c r="H15" s="4"/>
      <c r="I15" s="103" t="s">
        <v>14</v>
      </c>
      <c r="J15" s="34" t="s">
        <v>19</v>
      </c>
      <c r="K15" s="81">
        <v>18602</v>
      </c>
      <c r="L15" s="82">
        <v>14243</v>
      </c>
      <c r="M15" s="70">
        <v>130.6045074773573</v>
      </c>
      <c r="O15" s="103" t="s">
        <v>14</v>
      </c>
      <c r="P15" s="34" t="s">
        <v>19</v>
      </c>
      <c r="Q15" s="81">
        <v>12864</v>
      </c>
      <c r="R15" s="82">
        <v>10098</v>
      </c>
      <c r="S15" s="70">
        <v>127.39156268568033</v>
      </c>
    </row>
    <row r="16" spans="1:19" ht="24" customHeight="1">
      <c r="A16" s="45"/>
      <c r="B16" s="57"/>
      <c r="C16" s="104"/>
      <c r="D16" s="35" t="s">
        <v>20</v>
      </c>
      <c r="E16" s="83">
        <v>726</v>
      </c>
      <c r="F16" s="84">
        <v>741</v>
      </c>
      <c r="G16" s="85">
        <v>97.97570850202429</v>
      </c>
      <c r="H16" s="4"/>
      <c r="I16" s="104"/>
      <c r="J16" s="35" t="s">
        <v>20</v>
      </c>
      <c r="K16" s="83">
        <v>10996</v>
      </c>
      <c r="L16" s="84">
        <v>11017</v>
      </c>
      <c r="M16" s="85">
        <v>99.80938549514387</v>
      </c>
      <c r="O16" s="104"/>
      <c r="P16" s="35" t="s">
        <v>20</v>
      </c>
      <c r="Q16" s="83">
        <v>7636</v>
      </c>
      <c r="R16" s="84">
        <v>7337</v>
      </c>
      <c r="S16" s="85">
        <v>104.07523510971788</v>
      </c>
    </row>
    <row r="17" spans="1:19" ht="24" customHeight="1">
      <c r="A17" s="45"/>
      <c r="B17" s="57"/>
      <c r="C17" s="104"/>
      <c r="D17" s="35" t="s">
        <v>21</v>
      </c>
      <c r="E17" s="83">
        <v>84</v>
      </c>
      <c r="F17" s="84">
        <v>89</v>
      </c>
      <c r="G17" s="85">
        <v>94.3820224719101</v>
      </c>
      <c r="H17" s="4"/>
      <c r="I17" s="104"/>
      <c r="J17" s="35" t="s">
        <v>21</v>
      </c>
      <c r="K17" s="83">
        <v>1165</v>
      </c>
      <c r="L17" s="84">
        <v>1193</v>
      </c>
      <c r="M17" s="85">
        <v>97.65297569153395</v>
      </c>
      <c r="O17" s="104"/>
      <c r="P17" s="35" t="s">
        <v>21</v>
      </c>
      <c r="Q17" s="83">
        <v>804</v>
      </c>
      <c r="R17" s="84">
        <v>824</v>
      </c>
      <c r="S17" s="85">
        <v>97.57281553398059</v>
      </c>
    </row>
    <row r="18" spans="1:19" ht="24" customHeight="1">
      <c r="A18" s="45"/>
      <c r="B18" s="57"/>
      <c r="C18" s="104"/>
      <c r="D18" s="35" t="s">
        <v>22</v>
      </c>
      <c r="E18" s="83">
        <v>243</v>
      </c>
      <c r="F18" s="84">
        <v>176</v>
      </c>
      <c r="G18" s="85">
        <v>138.0681818181818</v>
      </c>
      <c r="H18" s="4"/>
      <c r="I18" s="104"/>
      <c r="J18" s="35" t="s">
        <v>22</v>
      </c>
      <c r="K18" s="83">
        <v>2506</v>
      </c>
      <c r="L18" s="84">
        <v>2300</v>
      </c>
      <c r="M18" s="85">
        <v>108.95652173913044</v>
      </c>
      <c r="O18" s="104"/>
      <c r="P18" s="35" t="s">
        <v>22</v>
      </c>
      <c r="Q18" s="83">
        <v>1800</v>
      </c>
      <c r="R18" s="84">
        <v>1640</v>
      </c>
      <c r="S18" s="85">
        <v>109.75609756097562</v>
      </c>
    </row>
    <row r="19" spans="1:19" ht="24" customHeight="1">
      <c r="A19" s="45"/>
      <c r="B19" s="57"/>
      <c r="C19" s="104"/>
      <c r="D19" s="35" t="s">
        <v>23</v>
      </c>
      <c r="E19" s="86">
        <v>4</v>
      </c>
      <c r="F19" s="87">
        <v>2</v>
      </c>
      <c r="G19" s="85">
        <v>200</v>
      </c>
      <c r="H19" s="2"/>
      <c r="I19" s="104"/>
      <c r="J19" s="35" t="s">
        <v>23</v>
      </c>
      <c r="K19" s="83">
        <v>59</v>
      </c>
      <c r="L19" s="84">
        <v>36</v>
      </c>
      <c r="M19" s="85">
        <v>163.88888888888889</v>
      </c>
      <c r="O19" s="104"/>
      <c r="P19" s="35" t="s">
        <v>23</v>
      </c>
      <c r="Q19" s="83">
        <v>48</v>
      </c>
      <c r="R19" s="84">
        <v>23</v>
      </c>
      <c r="S19" s="85">
        <v>208.69565217391303</v>
      </c>
    </row>
    <row r="20" spans="1:19" ht="24" customHeight="1">
      <c r="A20" s="45"/>
      <c r="B20" s="57"/>
      <c r="C20" s="104"/>
      <c r="D20" s="35" t="s">
        <v>24</v>
      </c>
      <c r="E20" s="83">
        <v>31</v>
      </c>
      <c r="F20" s="84">
        <v>37</v>
      </c>
      <c r="G20" s="85">
        <v>83.78378378378379</v>
      </c>
      <c r="H20" s="2"/>
      <c r="I20" s="104"/>
      <c r="J20" s="35" t="s">
        <v>24</v>
      </c>
      <c r="K20" s="83">
        <v>531</v>
      </c>
      <c r="L20" s="84">
        <v>522</v>
      </c>
      <c r="M20" s="85">
        <v>101.72413793103448</v>
      </c>
      <c r="O20" s="104"/>
      <c r="P20" s="35" t="s">
        <v>24</v>
      </c>
      <c r="Q20" s="83">
        <v>365</v>
      </c>
      <c r="R20" s="84">
        <v>316</v>
      </c>
      <c r="S20" s="85">
        <v>115.50632911392404</v>
      </c>
    </row>
    <row r="21" spans="1:19" ht="24" customHeight="1" thickBot="1">
      <c r="A21" s="2"/>
      <c r="B21" s="2"/>
      <c r="C21" s="105"/>
      <c r="D21" s="37" t="s">
        <v>25</v>
      </c>
      <c r="E21" s="88">
        <v>20</v>
      </c>
      <c r="F21" s="89">
        <v>26</v>
      </c>
      <c r="G21" s="85">
        <v>76.92307692307693</v>
      </c>
      <c r="H21" s="2"/>
      <c r="I21" s="105"/>
      <c r="J21" s="37" t="s">
        <v>25</v>
      </c>
      <c r="K21" s="88">
        <v>310</v>
      </c>
      <c r="L21" s="89">
        <v>166</v>
      </c>
      <c r="M21" s="85">
        <v>186.74698795180723</v>
      </c>
      <c r="O21" s="105"/>
      <c r="P21" s="37" t="s">
        <v>25</v>
      </c>
      <c r="Q21" s="88">
        <v>277</v>
      </c>
      <c r="R21" s="89">
        <v>150</v>
      </c>
      <c r="S21" s="85">
        <v>184.66666666666666</v>
      </c>
    </row>
    <row r="22" spans="1:19" ht="24" customHeight="1">
      <c r="A22" s="2"/>
      <c r="B22" s="2"/>
      <c r="C22" s="106" t="s">
        <v>26</v>
      </c>
      <c r="D22" s="32" t="s">
        <v>27</v>
      </c>
      <c r="E22" s="81">
        <v>1070</v>
      </c>
      <c r="F22" s="82">
        <v>1172</v>
      </c>
      <c r="G22" s="70">
        <v>91.29692832764505</v>
      </c>
      <c r="H22" s="2"/>
      <c r="I22" s="106" t="s">
        <v>26</v>
      </c>
      <c r="J22" s="32" t="s">
        <v>27</v>
      </c>
      <c r="K22" s="81">
        <v>15827</v>
      </c>
      <c r="L22" s="82">
        <v>14074</v>
      </c>
      <c r="M22" s="70">
        <v>112.45559187153617</v>
      </c>
      <c r="O22" s="106" t="s">
        <v>26</v>
      </c>
      <c r="P22" s="32" t="s">
        <v>27</v>
      </c>
      <c r="Q22" s="81">
        <v>11141</v>
      </c>
      <c r="R22" s="82">
        <v>10012</v>
      </c>
      <c r="S22" s="70">
        <v>111.27646823811426</v>
      </c>
    </row>
    <row r="23" spans="1:19" ht="24" customHeight="1" thickBot="1">
      <c r="A23" s="2"/>
      <c r="B23" s="2"/>
      <c r="C23" s="107"/>
      <c r="D23" s="36" t="s">
        <v>28</v>
      </c>
      <c r="E23" s="88">
        <v>322</v>
      </c>
      <c r="F23" s="89">
        <v>325</v>
      </c>
      <c r="G23" s="90">
        <v>99.07692307692308</v>
      </c>
      <c r="H23" s="2"/>
      <c r="I23" s="107"/>
      <c r="J23" s="36" t="s">
        <v>28</v>
      </c>
      <c r="K23" s="88">
        <v>4447</v>
      </c>
      <c r="L23" s="89">
        <v>4476</v>
      </c>
      <c r="M23" s="90">
        <v>99.3521000893655</v>
      </c>
      <c r="O23" s="107"/>
      <c r="P23" s="36" t="s">
        <v>28</v>
      </c>
      <c r="Q23" s="88">
        <v>3192</v>
      </c>
      <c r="R23" s="89">
        <v>3263</v>
      </c>
      <c r="S23" s="90">
        <v>97.82408826233528</v>
      </c>
    </row>
    <row r="24" spans="1:19" ht="15" customHeight="1">
      <c r="A24" s="2"/>
      <c r="B24" s="2"/>
      <c r="D24" s="2"/>
      <c r="E24" s="2"/>
      <c r="F24" s="2"/>
      <c r="G24" s="2"/>
      <c r="H24" s="2"/>
      <c r="I24" s="28"/>
      <c r="J24" s="29"/>
      <c r="K24" s="2"/>
      <c r="L24" s="2"/>
      <c r="M24" s="2"/>
      <c r="O24" s="38"/>
      <c r="P24" s="2"/>
      <c r="Q24" s="2"/>
      <c r="R24" s="2"/>
      <c r="S24" s="2"/>
    </row>
    <row r="25" spans="1:19" ht="24" customHeight="1" thickBot="1">
      <c r="A25" s="2"/>
      <c r="B25" s="42" t="s">
        <v>1</v>
      </c>
      <c r="C25" s="42"/>
      <c r="D25" s="67" t="s">
        <v>29</v>
      </c>
      <c r="E25" s="53"/>
      <c r="F25" s="27"/>
      <c r="G25" s="2"/>
      <c r="I25" s="50" t="s">
        <v>2</v>
      </c>
      <c r="J25" s="53" t="s">
        <v>3</v>
      </c>
      <c r="K25" s="53"/>
      <c r="L25" s="27"/>
      <c r="M25" s="2"/>
      <c r="O25" s="50" t="s">
        <v>4</v>
      </c>
      <c r="P25" s="53" t="s">
        <v>17</v>
      </c>
      <c r="Q25" s="53"/>
      <c r="R25" s="27"/>
      <c r="S25" s="2"/>
    </row>
    <row r="26" spans="1:19" ht="24" customHeight="1" thickBot="1">
      <c r="A26" s="2"/>
      <c r="B26" s="2"/>
      <c r="C26" s="23"/>
      <c r="D26" s="24"/>
      <c r="E26" s="18" t="s">
        <v>35</v>
      </c>
      <c r="F26" s="16" t="s">
        <v>7</v>
      </c>
      <c r="G26" s="17" t="s">
        <v>8</v>
      </c>
      <c r="H26" s="2"/>
      <c r="I26" s="23"/>
      <c r="J26" s="24"/>
      <c r="K26" s="18" t="s">
        <v>34</v>
      </c>
      <c r="L26" s="16" t="s">
        <v>9</v>
      </c>
      <c r="M26" s="17" t="s">
        <v>8</v>
      </c>
      <c r="O26" s="23"/>
      <c r="P26" s="24"/>
      <c r="Q26" s="18" t="s">
        <v>34</v>
      </c>
      <c r="R26" s="16" t="s">
        <v>9</v>
      </c>
      <c r="S26" s="17" t="s">
        <v>8</v>
      </c>
    </row>
    <row r="27" spans="1:19" ht="24" customHeight="1">
      <c r="A27" s="45"/>
      <c r="B27" s="57"/>
      <c r="C27" s="103" t="s">
        <v>14</v>
      </c>
      <c r="D27" s="63" t="s">
        <v>30</v>
      </c>
      <c r="E27" s="81">
        <v>739</v>
      </c>
      <c r="F27" s="91">
        <v>634</v>
      </c>
      <c r="G27" s="70">
        <v>116.5615141955836</v>
      </c>
      <c r="H27" s="2"/>
      <c r="I27" s="103" t="s">
        <v>14</v>
      </c>
      <c r="J27" s="63" t="s">
        <v>30</v>
      </c>
      <c r="K27" s="81">
        <v>9835</v>
      </c>
      <c r="L27" s="82">
        <v>9954</v>
      </c>
      <c r="M27" s="70">
        <v>98.80450070323488</v>
      </c>
      <c r="O27" s="103" t="s">
        <v>14</v>
      </c>
      <c r="P27" s="63" t="s">
        <v>30</v>
      </c>
      <c r="Q27" s="81">
        <v>7427</v>
      </c>
      <c r="R27" s="82">
        <v>7355</v>
      </c>
      <c r="S27" s="70">
        <v>100.9789259007478</v>
      </c>
    </row>
    <row r="28" spans="1:19" ht="24" customHeight="1">
      <c r="A28" s="45"/>
      <c r="B28" s="57"/>
      <c r="C28" s="104"/>
      <c r="D28" s="35" t="s">
        <v>31</v>
      </c>
      <c r="E28" s="86">
        <v>1772</v>
      </c>
      <c r="F28" s="92">
        <v>1550</v>
      </c>
      <c r="G28" s="85">
        <v>114.3225806451613</v>
      </c>
      <c r="H28" s="2"/>
      <c r="I28" s="104"/>
      <c r="J28" s="35" t="s">
        <v>31</v>
      </c>
      <c r="K28" s="83">
        <v>21354</v>
      </c>
      <c r="L28" s="84">
        <v>20342</v>
      </c>
      <c r="M28" s="85">
        <v>104.9749287189067</v>
      </c>
      <c r="O28" s="104"/>
      <c r="P28" s="35" t="s">
        <v>31</v>
      </c>
      <c r="Q28" s="83">
        <v>15572</v>
      </c>
      <c r="R28" s="84">
        <v>14730</v>
      </c>
      <c r="S28" s="85">
        <v>105.71622539035981</v>
      </c>
    </row>
    <row r="29" spans="1:19" ht="24" customHeight="1">
      <c r="A29" s="45"/>
      <c r="B29" s="57"/>
      <c r="C29" s="104"/>
      <c r="D29" s="21" t="s">
        <v>32</v>
      </c>
      <c r="E29" s="93">
        <v>215</v>
      </c>
      <c r="F29" s="94">
        <v>206</v>
      </c>
      <c r="G29" s="73">
        <v>104.36893203883496</v>
      </c>
      <c r="H29" s="2"/>
      <c r="I29" s="104"/>
      <c r="J29" s="21" t="s">
        <v>32</v>
      </c>
      <c r="K29" s="95">
        <v>2837</v>
      </c>
      <c r="L29" s="96">
        <v>3121</v>
      </c>
      <c r="M29" s="73">
        <v>90.90035245113745</v>
      </c>
      <c r="O29" s="104"/>
      <c r="P29" s="21" t="s">
        <v>32</v>
      </c>
      <c r="Q29" s="95">
        <v>2035</v>
      </c>
      <c r="R29" s="96">
        <v>2120</v>
      </c>
      <c r="S29" s="73">
        <v>95.99056603773585</v>
      </c>
    </row>
    <row r="30" spans="1:19" ht="24" customHeight="1" thickBot="1">
      <c r="A30" s="45"/>
      <c r="B30" s="57"/>
      <c r="C30" s="105"/>
      <c r="D30" s="61" t="s">
        <v>12</v>
      </c>
      <c r="E30" s="97">
        <v>2726</v>
      </c>
      <c r="F30" s="97">
        <v>2390</v>
      </c>
      <c r="G30" s="80">
        <v>114.05857740585775</v>
      </c>
      <c r="H30" s="2"/>
      <c r="I30" s="105"/>
      <c r="J30" s="61" t="s">
        <v>12</v>
      </c>
      <c r="K30" s="98">
        <v>34026</v>
      </c>
      <c r="L30" s="97">
        <v>33417</v>
      </c>
      <c r="M30" s="80">
        <v>101.82242571146422</v>
      </c>
      <c r="O30" s="105"/>
      <c r="P30" s="61" t="s">
        <v>12</v>
      </c>
      <c r="Q30" s="98">
        <v>25034</v>
      </c>
      <c r="R30" s="97">
        <v>24205</v>
      </c>
      <c r="S30" s="80">
        <v>103.42491220822143</v>
      </c>
    </row>
    <row r="31" spans="1:19" ht="24" customHeight="1">
      <c r="A31" s="45"/>
      <c r="B31" s="57"/>
      <c r="C31" s="108" t="s">
        <v>11</v>
      </c>
      <c r="D31" s="64" t="s">
        <v>30</v>
      </c>
      <c r="E31" s="81">
        <v>446</v>
      </c>
      <c r="F31" s="82">
        <v>451</v>
      </c>
      <c r="G31" s="70">
        <v>98.89135254988913</v>
      </c>
      <c r="H31" s="2"/>
      <c r="I31" s="108" t="s">
        <v>11</v>
      </c>
      <c r="J31" s="64" t="s">
        <v>30</v>
      </c>
      <c r="K31" s="81">
        <v>7011</v>
      </c>
      <c r="L31" s="82">
        <v>7025</v>
      </c>
      <c r="M31" s="70">
        <v>99.80071174377224</v>
      </c>
      <c r="O31" s="108" t="s">
        <v>11</v>
      </c>
      <c r="P31" s="64" t="s">
        <v>30</v>
      </c>
      <c r="Q31" s="81">
        <v>5443</v>
      </c>
      <c r="R31" s="82">
        <v>5362</v>
      </c>
      <c r="S31" s="70">
        <v>101.5106303618053</v>
      </c>
    </row>
    <row r="32" spans="1:19" ht="24" customHeight="1">
      <c r="A32" s="2"/>
      <c r="B32" s="2"/>
      <c r="C32" s="109"/>
      <c r="D32" s="33" t="s">
        <v>33</v>
      </c>
      <c r="E32" s="95">
        <v>4504</v>
      </c>
      <c r="F32" s="96">
        <v>4191</v>
      </c>
      <c r="G32" s="73">
        <v>107.46838463373895</v>
      </c>
      <c r="H32" s="2"/>
      <c r="I32" s="109"/>
      <c r="J32" s="33" t="s">
        <v>33</v>
      </c>
      <c r="K32" s="95">
        <v>57122</v>
      </c>
      <c r="L32" s="96">
        <v>54078</v>
      </c>
      <c r="M32" s="73">
        <v>105.62890639446725</v>
      </c>
      <c r="O32" s="109"/>
      <c r="P32" s="33" t="s">
        <v>33</v>
      </c>
      <c r="Q32" s="95">
        <v>40361</v>
      </c>
      <c r="R32" s="96">
        <v>38095</v>
      </c>
      <c r="S32" s="73">
        <v>105.94828717679485</v>
      </c>
    </row>
    <row r="33" spans="1:19" ht="24" customHeight="1" thickBot="1">
      <c r="A33" s="2"/>
      <c r="B33" s="2"/>
      <c r="C33" s="110"/>
      <c r="D33" s="62" t="s">
        <v>12</v>
      </c>
      <c r="E33" s="98">
        <v>4950</v>
      </c>
      <c r="F33" s="99">
        <v>4642</v>
      </c>
      <c r="G33" s="80">
        <v>106.63507109004739</v>
      </c>
      <c r="H33" s="2"/>
      <c r="I33" s="110"/>
      <c r="J33" s="62" t="s">
        <v>12</v>
      </c>
      <c r="K33" s="98">
        <v>64133</v>
      </c>
      <c r="L33" s="99">
        <v>61103</v>
      </c>
      <c r="M33" s="80">
        <v>104.95883999148978</v>
      </c>
      <c r="O33" s="110"/>
      <c r="P33" s="62" t="s">
        <v>12</v>
      </c>
      <c r="Q33" s="98">
        <v>45804</v>
      </c>
      <c r="R33" s="99">
        <v>43457</v>
      </c>
      <c r="S33" s="80">
        <v>105.40074096233059</v>
      </c>
    </row>
    <row r="34" spans="1:13" ht="24" customHeight="1">
      <c r="A34" s="2"/>
      <c r="B34" s="2"/>
      <c r="D34" s="2"/>
      <c r="E34" s="101"/>
      <c r="F34" s="102"/>
      <c r="G34" s="2"/>
      <c r="H34" s="2"/>
      <c r="I34" s="2"/>
      <c r="J34" s="2"/>
      <c r="K34" s="2"/>
      <c r="L34" s="2"/>
      <c r="M34" s="2"/>
    </row>
    <row r="35" spans="1:10" ht="18" customHeight="1">
      <c r="A35" s="2"/>
      <c r="B35" s="2"/>
      <c r="D35" s="2"/>
      <c r="E35" s="2"/>
      <c r="F35" s="2"/>
      <c r="G35" s="2"/>
      <c r="H35" s="2"/>
      <c r="I35" s="2"/>
      <c r="J35" s="2"/>
    </row>
    <row r="36" spans="1:13" ht="18" customHeight="1">
      <c r="A36" s="2"/>
      <c r="B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8" customHeight="1">
      <c r="A37" s="2"/>
      <c r="B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8" customHeight="1">
      <c r="A38" s="2"/>
      <c r="B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8" customHeight="1">
      <c r="A39" s="2"/>
      <c r="B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8" customHeight="1">
      <c r="A40" s="2"/>
      <c r="B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8" customHeight="1">
      <c r="A41" s="2"/>
      <c r="B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8" customHeight="1">
      <c r="A42" s="2"/>
      <c r="B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8" customHeight="1">
      <c r="A43" s="2"/>
      <c r="B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8" customHeight="1">
      <c r="A44" s="2"/>
      <c r="B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8" customHeight="1">
      <c r="A45" s="2"/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8" customHeight="1">
      <c r="A46" s="2"/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8" customHeight="1">
      <c r="A47" s="2"/>
      <c r="B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8" customHeight="1">
      <c r="A48" s="2"/>
      <c r="B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8" customHeight="1">
      <c r="A49" s="2"/>
      <c r="B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8" customHeight="1">
      <c r="A50" s="2"/>
      <c r="B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8" customHeight="1">
      <c r="A51" s="2"/>
      <c r="B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8" customHeight="1">
      <c r="A52" s="2"/>
      <c r="B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8" customHeight="1">
      <c r="A53" s="2"/>
      <c r="B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8" customHeight="1">
      <c r="A54" s="2"/>
      <c r="B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8" customHeight="1">
      <c r="A55" s="2"/>
      <c r="B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8" customHeight="1">
      <c r="A56" s="2"/>
      <c r="B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8" customHeight="1">
      <c r="A57" s="2"/>
      <c r="B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8" customHeight="1">
      <c r="A58" s="2"/>
      <c r="B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8" customHeight="1">
      <c r="A59" s="2"/>
      <c r="B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8" customHeight="1">
      <c r="A60" s="2"/>
      <c r="B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8" customHeight="1">
      <c r="A61" s="2"/>
      <c r="B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8" customHeight="1">
      <c r="A62" s="2"/>
      <c r="B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8" customHeight="1">
      <c r="A63" s="2"/>
      <c r="B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8" customHeight="1">
      <c r="A64" s="2"/>
      <c r="B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8" customHeight="1">
      <c r="A65" s="2"/>
      <c r="B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8" customHeight="1">
      <c r="A66" s="2"/>
      <c r="B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8" customHeight="1">
      <c r="A67" s="2"/>
      <c r="B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8" customHeight="1">
      <c r="A68" s="2"/>
      <c r="B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8" customHeight="1">
      <c r="A69" s="2"/>
      <c r="B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8" customHeight="1">
      <c r="A70" s="2"/>
      <c r="B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8" customHeight="1">
      <c r="A71" s="2"/>
      <c r="B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8" customHeight="1">
      <c r="A72" s="2"/>
      <c r="B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8" customHeight="1">
      <c r="A73" s="2"/>
      <c r="B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8" customHeight="1">
      <c r="A74" s="2"/>
      <c r="B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8" customHeight="1">
      <c r="A75" s="2"/>
      <c r="B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8" customHeight="1">
      <c r="A76" s="2"/>
      <c r="B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8" customHeight="1">
      <c r="A77" s="2"/>
      <c r="B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8" customHeight="1">
      <c r="A78" s="2"/>
      <c r="B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8" customHeight="1">
      <c r="A79" s="2"/>
      <c r="B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8" customHeight="1">
      <c r="A80" s="2"/>
      <c r="B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8" customHeight="1">
      <c r="A81" s="2"/>
      <c r="B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8" customHeight="1">
      <c r="A82" s="2"/>
      <c r="B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8" customHeight="1">
      <c r="A83" s="2"/>
      <c r="B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8" customHeight="1">
      <c r="A84" s="2"/>
      <c r="B84" s="2"/>
      <c r="D84" s="2"/>
      <c r="E84" s="2"/>
      <c r="F84" s="2"/>
      <c r="G84" s="2"/>
      <c r="H84" s="2"/>
      <c r="I84" s="2"/>
      <c r="J84" s="2"/>
      <c r="K84" s="2"/>
      <c r="L84" s="2"/>
      <c r="M84" s="2"/>
    </row>
  </sheetData>
  <sheetProtection/>
  <mergeCells count="12">
    <mergeCell ref="C27:C30"/>
    <mergeCell ref="I27:I30"/>
    <mergeCell ref="O27:O30"/>
    <mergeCell ref="C31:C33"/>
    <mergeCell ref="I31:I33"/>
    <mergeCell ref="O31:O33"/>
    <mergeCell ref="C15:C21"/>
    <mergeCell ref="I15:I21"/>
    <mergeCell ref="O15:O21"/>
    <mergeCell ref="C22:C23"/>
    <mergeCell ref="I22:I23"/>
    <mergeCell ref="O22:O23"/>
  </mergeCells>
  <printOptions/>
  <pageMargins left="0.5905511811023623" right="0.5905511811023623" top="0.5905511811023623" bottom="0.2755905511811024" header="0.3937007874015748" footer="0.35433070866141736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4"/>
  <sheetViews>
    <sheetView showGridLines="0" zoomScale="75" zoomScaleNormal="75" zoomScalePageLayoutView="0" workbookViewId="0" topLeftCell="A1">
      <selection activeCell="B33" sqref="B33"/>
    </sheetView>
  </sheetViews>
  <sheetFormatPr defaultColWidth="10.625" defaultRowHeight="18" customHeight="1"/>
  <cols>
    <col min="1" max="1" width="5.875" style="0" customWidth="1"/>
    <col min="2" max="2" width="1.37890625" style="0" customWidth="1"/>
    <col min="3" max="3" width="6.625" style="10" customWidth="1"/>
    <col min="4" max="4" width="9.625" style="0" customWidth="1"/>
    <col min="5" max="6" width="12.625" style="0" customWidth="1"/>
    <col min="7" max="7" width="10.625" style="0" customWidth="1"/>
    <col min="8" max="8" width="5.125" style="0" customWidth="1"/>
    <col min="9" max="9" width="6.875" style="0" customWidth="1"/>
    <col min="10" max="10" width="9.625" style="0" customWidth="1"/>
    <col min="11" max="12" width="13.625" style="0" customWidth="1"/>
    <col min="13" max="13" width="10.625" style="0" customWidth="1"/>
    <col min="14" max="14" width="5.125" style="0" customWidth="1"/>
    <col min="15" max="15" width="6.75390625" style="0" customWidth="1"/>
    <col min="16" max="16" width="10.625" style="0" customWidth="1"/>
    <col min="17" max="18" width="13.625" style="0" customWidth="1"/>
  </cols>
  <sheetData>
    <row r="1" spans="1:13" ht="18" customHeight="1">
      <c r="A1" s="66">
        <v>45292</v>
      </c>
      <c r="B1" s="4"/>
      <c r="C1" s="26"/>
      <c r="D1" s="4"/>
      <c r="E1" s="8"/>
      <c r="F1" s="8"/>
      <c r="G1" s="12"/>
      <c r="H1" s="12"/>
      <c r="I1" s="8"/>
      <c r="J1" s="8"/>
      <c r="K1" s="8"/>
      <c r="L1" s="4"/>
      <c r="M1" s="4"/>
    </row>
    <row r="2" spans="1:20" s="2" customFormat="1" ht="18" customHeight="1">
      <c r="A2" s="65" t="str">
        <f>"令和"&amp;YEAR(A1)-2018&amp;"年"&amp;MONTH(A1)&amp;"月度新車販売実績表"</f>
        <v>令和6年1月度新車販売実績表</v>
      </c>
      <c r="B2" s="4"/>
      <c r="C2" s="14"/>
      <c r="D2" s="13"/>
      <c r="E2" s="9"/>
      <c r="F2" s="9"/>
      <c r="G2" s="9"/>
      <c r="H2" s="39"/>
      <c r="I2" s="39"/>
      <c r="J2" s="39"/>
      <c r="K2" s="39"/>
      <c r="L2" s="39"/>
      <c r="M2" s="39"/>
      <c r="N2" s="39"/>
      <c r="O2" s="31"/>
      <c r="P2" s="31"/>
      <c r="Q2" s="30"/>
      <c r="R2" s="30"/>
      <c r="S2" s="30"/>
      <c r="T2" s="25"/>
    </row>
    <row r="3" spans="1:19" ht="24" customHeight="1">
      <c r="A3" s="4"/>
      <c r="B3" s="4"/>
      <c r="C3" s="14"/>
      <c r="D3" s="15"/>
      <c r="E3" s="8"/>
      <c r="F3" s="2"/>
      <c r="G3" s="8"/>
      <c r="H3" s="8"/>
      <c r="I3" s="11"/>
      <c r="J3" s="3"/>
      <c r="K3" s="5"/>
      <c r="L3" s="7"/>
      <c r="M3" s="7"/>
      <c r="Q3" s="58" t="s">
        <v>0</v>
      </c>
      <c r="R3" s="58"/>
      <c r="S3" s="58"/>
    </row>
    <row r="4" spans="1:19" ht="24" customHeight="1" thickBot="1">
      <c r="A4" s="4"/>
      <c r="B4" s="40" t="s">
        <v>1</v>
      </c>
      <c r="C4" s="40"/>
      <c r="D4" s="15"/>
      <c r="E4" s="6"/>
      <c r="F4" s="8"/>
      <c r="G4" s="3"/>
      <c r="I4" s="54" t="s">
        <v>2</v>
      </c>
      <c r="J4" s="53" t="s">
        <v>3</v>
      </c>
      <c r="K4" s="53"/>
      <c r="L4" s="8"/>
      <c r="M4" s="3"/>
      <c r="O4" s="54" t="s">
        <v>4</v>
      </c>
      <c r="P4" s="53" t="s">
        <v>5</v>
      </c>
      <c r="Q4" s="53"/>
      <c r="R4" s="8"/>
      <c r="S4" s="3"/>
    </row>
    <row r="5" spans="1:19" ht="24" customHeight="1" thickBot="1">
      <c r="A5" s="45"/>
      <c r="B5" s="45"/>
      <c r="C5" s="48" t="s">
        <v>6</v>
      </c>
      <c r="D5" s="49"/>
      <c r="E5" s="18" t="s">
        <v>35</v>
      </c>
      <c r="F5" s="16" t="s">
        <v>7</v>
      </c>
      <c r="G5" s="17" t="s">
        <v>8</v>
      </c>
      <c r="H5" s="11"/>
      <c r="I5" s="48" t="s">
        <v>6</v>
      </c>
      <c r="J5" s="49"/>
      <c r="K5" s="18" t="s">
        <v>34</v>
      </c>
      <c r="L5" s="16" t="s">
        <v>9</v>
      </c>
      <c r="M5" s="17" t="s">
        <v>8</v>
      </c>
      <c r="N5" s="1"/>
      <c r="O5" s="55" t="s">
        <v>6</v>
      </c>
      <c r="P5" s="56"/>
      <c r="Q5" s="18" t="s">
        <v>34</v>
      </c>
      <c r="R5" s="16" t="s">
        <v>9</v>
      </c>
      <c r="S5" s="17" t="s">
        <v>8</v>
      </c>
    </row>
    <row r="6" spans="1:19" ht="24" customHeight="1">
      <c r="A6" s="45"/>
      <c r="B6" s="45"/>
      <c r="C6" s="46" t="s">
        <v>10</v>
      </c>
      <c r="D6" s="47"/>
      <c r="E6" s="68">
        <f>SUM(E15:E21)</f>
        <v>1797</v>
      </c>
      <c r="F6" s="69">
        <f>SUM(F15:F21)</f>
        <v>2367</v>
      </c>
      <c r="G6" s="70">
        <f aca="true" t="shared" si="0" ref="G6:G11">E6/F6*100</f>
        <v>75.91888466413181</v>
      </c>
      <c r="H6" s="4"/>
      <c r="I6" s="46" t="s">
        <v>10</v>
      </c>
      <c r="J6" s="47"/>
      <c r="K6" s="68">
        <f>SUM(K15:K21)</f>
        <v>1797</v>
      </c>
      <c r="L6" s="69">
        <f>SUM(L15:L21)</f>
        <v>2367</v>
      </c>
      <c r="M6" s="70">
        <f aca="true" t="shared" si="1" ref="M6:M11">K6/L6*100</f>
        <v>75.91888466413181</v>
      </c>
      <c r="O6" s="46" t="s">
        <v>10</v>
      </c>
      <c r="P6" s="47"/>
      <c r="Q6" s="68">
        <f>SUM(Q15:Q21)</f>
        <v>25591</v>
      </c>
      <c r="R6" s="69">
        <f>SUM(R15:R21)</f>
        <v>22755</v>
      </c>
      <c r="S6" s="70">
        <f aca="true" t="shared" si="2" ref="S6:S11">Q6/R6*100</f>
        <v>112.4631949022193</v>
      </c>
    </row>
    <row r="7" spans="1:19" ht="24" customHeight="1">
      <c r="A7" s="45"/>
      <c r="B7" s="45"/>
      <c r="C7" s="43" t="s">
        <v>11</v>
      </c>
      <c r="D7" s="44"/>
      <c r="E7" s="71">
        <f>SUM(E22:E23)</f>
        <v>1167</v>
      </c>
      <c r="F7" s="72">
        <f>SUM(F22:F23)</f>
        <v>1564</v>
      </c>
      <c r="G7" s="73">
        <f t="shared" si="0"/>
        <v>74.61636828644501</v>
      </c>
      <c r="H7" s="2"/>
      <c r="I7" s="43" t="s">
        <v>11</v>
      </c>
      <c r="J7" s="44"/>
      <c r="K7" s="71">
        <f>SUM(K22:K23)</f>
        <v>1167</v>
      </c>
      <c r="L7" s="72">
        <f>SUM(L22:L23)</f>
        <v>1564</v>
      </c>
      <c r="M7" s="73">
        <f t="shared" si="1"/>
        <v>74.61636828644501</v>
      </c>
      <c r="O7" s="43" t="s">
        <v>11</v>
      </c>
      <c r="P7" s="44"/>
      <c r="Q7" s="71">
        <f>SUM(Q22:Q23)</f>
        <v>15500</v>
      </c>
      <c r="R7" s="72">
        <f>SUM(R22:R23)</f>
        <v>14839</v>
      </c>
      <c r="S7" s="73">
        <f t="shared" si="2"/>
        <v>104.45447806455961</v>
      </c>
    </row>
    <row r="8" spans="1:19" ht="24" customHeight="1" thickBot="1">
      <c r="A8" s="45"/>
      <c r="B8" s="45"/>
      <c r="C8" s="59" t="s">
        <v>12</v>
      </c>
      <c r="D8" s="60"/>
      <c r="E8" s="74">
        <f>SUM(E6:E7)</f>
        <v>2964</v>
      </c>
      <c r="F8" s="75">
        <f>SUM(F6:F7)</f>
        <v>3931</v>
      </c>
      <c r="G8" s="76">
        <f t="shared" si="0"/>
        <v>75.40066140931062</v>
      </c>
      <c r="H8" s="4"/>
      <c r="I8" s="59" t="s">
        <v>12</v>
      </c>
      <c r="J8" s="60"/>
      <c r="K8" s="74">
        <f>SUM(K6:K7)</f>
        <v>2964</v>
      </c>
      <c r="L8" s="75">
        <f>SUM(L6:L7)</f>
        <v>3931</v>
      </c>
      <c r="M8" s="76">
        <f t="shared" si="1"/>
        <v>75.40066140931062</v>
      </c>
      <c r="O8" s="59" t="s">
        <v>12</v>
      </c>
      <c r="P8" s="60"/>
      <c r="Q8" s="74">
        <f>SUM(Q6:Q7)</f>
        <v>41091</v>
      </c>
      <c r="R8" s="75">
        <f>SUM(R6:R7)</f>
        <v>37594</v>
      </c>
      <c r="S8" s="76">
        <f t="shared" si="2"/>
        <v>109.3020162791935</v>
      </c>
    </row>
    <row r="9" spans="1:19" ht="24" customHeight="1">
      <c r="A9" s="45"/>
      <c r="B9" s="45"/>
      <c r="C9" s="20" t="s">
        <v>13</v>
      </c>
      <c r="D9" s="32" t="s">
        <v>14</v>
      </c>
      <c r="E9" s="68">
        <v>216926</v>
      </c>
      <c r="F9" s="77">
        <v>229497</v>
      </c>
      <c r="G9" s="70">
        <f t="shared" si="0"/>
        <v>94.52236848411962</v>
      </c>
      <c r="H9" s="4"/>
      <c r="I9" s="20" t="s">
        <v>13</v>
      </c>
      <c r="J9" s="32" t="s">
        <v>14</v>
      </c>
      <c r="K9" s="68">
        <f>E9</f>
        <v>216926</v>
      </c>
      <c r="L9" s="69">
        <f>F9</f>
        <v>229497</v>
      </c>
      <c r="M9" s="70">
        <f t="shared" si="1"/>
        <v>94.52236848411962</v>
      </c>
      <c r="O9" s="20" t="s">
        <v>13</v>
      </c>
      <c r="P9" s="32" t="s">
        <v>14</v>
      </c>
      <c r="Q9" s="68">
        <f>'R5.12'!Q9+E9</f>
        <v>2373202</v>
      </c>
      <c r="R9" s="69">
        <f>'R5.12'!R9+F9</f>
        <v>2044566</v>
      </c>
      <c r="S9" s="70">
        <f t="shared" si="2"/>
        <v>116.07363127431445</v>
      </c>
    </row>
    <row r="10" spans="1:19" ht="24" customHeight="1">
      <c r="A10" s="45"/>
      <c r="B10" s="45"/>
      <c r="C10" s="22" t="s">
        <v>15</v>
      </c>
      <c r="D10" s="33" t="s">
        <v>11</v>
      </c>
      <c r="E10" s="78">
        <v>117912</v>
      </c>
      <c r="F10" s="79">
        <v>152841</v>
      </c>
      <c r="G10" s="73">
        <f t="shared" si="0"/>
        <v>77.1468388717687</v>
      </c>
      <c r="H10" s="4"/>
      <c r="I10" s="22" t="s">
        <v>15</v>
      </c>
      <c r="J10" s="33" t="s">
        <v>11</v>
      </c>
      <c r="K10" s="71">
        <f>E10</f>
        <v>117912</v>
      </c>
      <c r="L10" s="72">
        <f>F10</f>
        <v>152841</v>
      </c>
      <c r="M10" s="73">
        <f t="shared" si="1"/>
        <v>77.1468388717687</v>
      </c>
      <c r="O10" s="22" t="s">
        <v>15</v>
      </c>
      <c r="P10" s="33" t="s">
        <v>11</v>
      </c>
      <c r="Q10" s="100">
        <f>'R5.12'!Q10+E10</f>
        <v>1359164</v>
      </c>
      <c r="R10" s="72">
        <f>'R5.12'!R10+F10</f>
        <v>1341863</v>
      </c>
      <c r="S10" s="73">
        <f t="shared" si="2"/>
        <v>101.28932685378462</v>
      </c>
    </row>
    <row r="11" spans="1:19" ht="24" customHeight="1" thickBot="1">
      <c r="A11" s="45"/>
      <c r="B11" s="45"/>
      <c r="C11" s="19" t="s">
        <v>16</v>
      </c>
      <c r="D11" s="61" t="s">
        <v>12</v>
      </c>
      <c r="E11" s="74">
        <f>SUM(E9:E10)</f>
        <v>334838</v>
      </c>
      <c r="F11" s="75">
        <f>SUM(F9:F10)</f>
        <v>382338</v>
      </c>
      <c r="G11" s="80">
        <f t="shared" si="0"/>
        <v>87.57643760233093</v>
      </c>
      <c r="H11" s="4"/>
      <c r="I11" s="19" t="s">
        <v>16</v>
      </c>
      <c r="J11" s="61" t="s">
        <v>12</v>
      </c>
      <c r="K11" s="74">
        <f>SUM(K9:K10)</f>
        <v>334838</v>
      </c>
      <c r="L11" s="75">
        <f>SUM(L9:L10)</f>
        <v>382338</v>
      </c>
      <c r="M11" s="80">
        <f t="shared" si="1"/>
        <v>87.57643760233093</v>
      </c>
      <c r="O11" s="19" t="s">
        <v>16</v>
      </c>
      <c r="P11" s="61" t="s">
        <v>12</v>
      </c>
      <c r="Q11" s="74">
        <f>SUM(Q9:Q10)</f>
        <v>3732366</v>
      </c>
      <c r="R11" s="75">
        <f>SUM(R9:R10)</f>
        <v>3386429</v>
      </c>
      <c r="S11" s="80">
        <f t="shared" si="2"/>
        <v>110.21539208410984</v>
      </c>
    </row>
    <row r="12" spans="1:19" ht="15" customHeight="1">
      <c r="A12" s="4"/>
      <c r="B12" s="4"/>
      <c r="C12" s="8"/>
      <c r="D12" s="4"/>
      <c r="E12" s="4"/>
      <c r="F12" s="4"/>
      <c r="G12" s="4"/>
      <c r="H12" s="4"/>
      <c r="I12" s="8"/>
      <c r="J12" s="4"/>
      <c r="K12" s="4"/>
      <c r="L12" s="4"/>
      <c r="M12" s="4"/>
      <c r="N12" s="1"/>
      <c r="O12" s="8"/>
      <c r="P12" s="4"/>
      <c r="Q12" s="4"/>
      <c r="R12" s="4"/>
      <c r="S12" s="4"/>
    </row>
    <row r="13" spans="1:19" ht="24" customHeight="1" thickBot="1">
      <c r="A13" s="4"/>
      <c r="B13" s="41" t="s">
        <v>1</v>
      </c>
      <c r="C13" s="41"/>
      <c r="D13" s="8"/>
      <c r="E13" s="53"/>
      <c r="F13" s="4"/>
      <c r="G13" s="4"/>
      <c r="I13" s="54" t="s">
        <v>2</v>
      </c>
      <c r="J13" s="53" t="s">
        <v>3</v>
      </c>
      <c r="K13" s="53"/>
      <c r="L13" s="4"/>
      <c r="M13" s="4"/>
      <c r="O13" s="54" t="s">
        <v>4</v>
      </c>
      <c r="P13" s="53" t="s">
        <v>17</v>
      </c>
      <c r="Q13" s="53"/>
      <c r="R13" s="4"/>
      <c r="S13" s="4"/>
    </row>
    <row r="14" spans="1:19" ht="24" customHeight="1" thickBot="1">
      <c r="A14" s="4"/>
      <c r="B14" s="4"/>
      <c r="C14" s="51" t="s">
        <v>18</v>
      </c>
      <c r="D14" s="52"/>
      <c r="E14" s="18" t="s">
        <v>35</v>
      </c>
      <c r="F14" s="16" t="s">
        <v>7</v>
      </c>
      <c r="G14" s="17" t="s">
        <v>8</v>
      </c>
      <c r="H14" s="4"/>
      <c r="I14" s="51" t="s">
        <v>18</v>
      </c>
      <c r="J14" s="52"/>
      <c r="K14" s="18" t="s">
        <v>34</v>
      </c>
      <c r="L14" s="16" t="s">
        <v>9</v>
      </c>
      <c r="M14" s="17" t="s">
        <v>8</v>
      </c>
      <c r="O14" s="51" t="s">
        <v>18</v>
      </c>
      <c r="P14" s="52"/>
      <c r="Q14" s="18" t="s">
        <v>34</v>
      </c>
      <c r="R14" s="16" t="s">
        <v>9</v>
      </c>
      <c r="S14" s="17" t="s">
        <v>8</v>
      </c>
    </row>
    <row r="15" spans="1:19" ht="24" customHeight="1">
      <c r="A15" s="45"/>
      <c r="B15" s="57"/>
      <c r="C15" s="103" t="s">
        <v>14</v>
      </c>
      <c r="D15" s="34" t="s">
        <v>19</v>
      </c>
      <c r="E15" s="81">
        <v>1074</v>
      </c>
      <c r="F15" s="82">
        <v>1275</v>
      </c>
      <c r="G15" s="70">
        <f aca="true" t="shared" si="3" ref="G15:G23">E15/F15*100</f>
        <v>84.23529411764706</v>
      </c>
      <c r="H15" s="4"/>
      <c r="I15" s="103" t="s">
        <v>14</v>
      </c>
      <c r="J15" s="34" t="s">
        <v>19</v>
      </c>
      <c r="K15" s="81">
        <f aca="true" t="shared" si="4" ref="K15:L23">E15</f>
        <v>1074</v>
      </c>
      <c r="L15" s="82">
        <f>F15</f>
        <v>1275</v>
      </c>
      <c r="M15" s="70">
        <f aca="true" t="shared" si="5" ref="M15:M23">K15/L15*100</f>
        <v>84.23529411764706</v>
      </c>
      <c r="O15" s="103" t="s">
        <v>14</v>
      </c>
      <c r="P15" s="34" t="s">
        <v>19</v>
      </c>
      <c r="Q15" s="81">
        <f>'R5.12'!Q15+E15</f>
        <v>13938</v>
      </c>
      <c r="R15" s="82">
        <f>'R5.12'!R15+F15</f>
        <v>11373</v>
      </c>
      <c r="S15" s="70">
        <f aca="true" t="shared" si="6" ref="S15:S23">Q15/R15*100</f>
        <v>122.55341598522817</v>
      </c>
    </row>
    <row r="16" spans="1:19" ht="24" customHeight="1">
      <c r="A16" s="45"/>
      <c r="B16" s="57"/>
      <c r="C16" s="104"/>
      <c r="D16" s="35" t="s">
        <v>20</v>
      </c>
      <c r="E16" s="83">
        <v>521</v>
      </c>
      <c r="F16" s="84">
        <v>805</v>
      </c>
      <c r="G16" s="85">
        <f t="shared" si="3"/>
        <v>64.72049689440993</v>
      </c>
      <c r="H16" s="4"/>
      <c r="I16" s="104"/>
      <c r="J16" s="35" t="s">
        <v>20</v>
      </c>
      <c r="K16" s="83">
        <f t="shared" si="4"/>
        <v>521</v>
      </c>
      <c r="L16" s="84">
        <f t="shared" si="4"/>
        <v>805</v>
      </c>
      <c r="M16" s="85">
        <f t="shared" si="5"/>
        <v>64.72049689440993</v>
      </c>
      <c r="O16" s="104"/>
      <c r="P16" s="35" t="s">
        <v>20</v>
      </c>
      <c r="Q16" s="83">
        <f>'R5.12'!Q16+E16</f>
        <v>8157</v>
      </c>
      <c r="R16" s="84">
        <f>'R5.12'!R16+F16</f>
        <v>8142</v>
      </c>
      <c r="S16" s="85">
        <f t="shared" si="6"/>
        <v>100.18422991893883</v>
      </c>
    </row>
    <row r="17" spans="1:19" ht="24" customHeight="1">
      <c r="A17" s="45"/>
      <c r="B17" s="57"/>
      <c r="C17" s="104"/>
      <c r="D17" s="35" t="s">
        <v>21</v>
      </c>
      <c r="E17" s="83">
        <v>58</v>
      </c>
      <c r="F17" s="84">
        <v>68</v>
      </c>
      <c r="G17" s="85">
        <f t="shared" si="3"/>
        <v>85.29411764705883</v>
      </c>
      <c r="H17" s="4"/>
      <c r="I17" s="104"/>
      <c r="J17" s="35" t="s">
        <v>21</v>
      </c>
      <c r="K17" s="83">
        <f t="shared" si="4"/>
        <v>58</v>
      </c>
      <c r="L17" s="84">
        <f t="shared" si="4"/>
        <v>68</v>
      </c>
      <c r="M17" s="85">
        <f t="shared" si="5"/>
        <v>85.29411764705883</v>
      </c>
      <c r="O17" s="104"/>
      <c r="P17" s="35" t="s">
        <v>21</v>
      </c>
      <c r="Q17" s="83">
        <f>'R5.12'!Q17+E17</f>
        <v>862</v>
      </c>
      <c r="R17" s="84">
        <f>'R5.12'!R17+F17</f>
        <v>892</v>
      </c>
      <c r="S17" s="85">
        <f t="shared" si="6"/>
        <v>96.63677130044843</v>
      </c>
    </row>
    <row r="18" spans="1:19" ht="24" customHeight="1">
      <c r="A18" s="45"/>
      <c r="B18" s="57"/>
      <c r="C18" s="104"/>
      <c r="D18" s="35" t="s">
        <v>22</v>
      </c>
      <c r="E18" s="83">
        <v>100</v>
      </c>
      <c r="F18" s="84">
        <v>173</v>
      </c>
      <c r="G18" s="85">
        <f t="shared" si="3"/>
        <v>57.80346820809249</v>
      </c>
      <c r="H18" s="4"/>
      <c r="I18" s="104"/>
      <c r="J18" s="35" t="s">
        <v>22</v>
      </c>
      <c r="K18" s="83">
        <f t="shared" si="4"/>
        <v>100</v>
      </c>
      <c r="L18" s="84">
        <f t="shared" si="4"/>
        <v>173</v>
      </c>
      <c r="M18" s="85">
        <f t="shared" si="5"/>
        <v>57.80346820809249</v>
      </c>
      <c r="O18" s="104"/>
      <c r="P18" s="35" t="s">
        <v>22</v>
      </c>
      <c r="Q18" s="83">
        <f>'R5.12'!Q18+E18</f>
        <v>1900</v>
      </c>
      <c r="R18" s="84">
        <f>'R5.12'!R18+F18</f>
        <v>1813</v>
      </c>
      <c r="S18" s="85">
        <f t="shared" si="6"/>
        <v>104.79867622724765</v>
      </c>
    </row>
    <row r="19" spans="1:19" ht="24" customHeight="1">
      <c r="A19" s="45"/>
      <c r="B19" s="57"/>
      <c r="C19" s="104"/>
      <c r="D19" s="35" t="s">
        <v>23</v>
      </c>
      <c r="E19" s="86">
        <v>4</v>
      </c>
      <c r="F19" s="87">
        <v>1</v>
      </c>
      <c r="G19" s="85">
        <f t="shared" si="3"/>
        <v>400</v>
      </c>
      <c r="H19" s="2"/>
      <c r="I19" s="104"/>
      <c r="J19" s="35" t="s">
        <v>23</v>
      </c>
      <c r="K19" s="83">
        <f t="shared" si="4"/>
        <v>4</v>
      </c>
      <c r="L19" s="84">
        <f t="shared" si="4"/>
        <v>1</v>
      </c>
      <c r="M19" s="85">
        <f t="shared" si="5"/>
        <v>400</v>
      </c>
      <c r="O19" s="104"/>
      <c r="P19" s="35" t="s">
        <v>23</v>
      </c>
      <c r="Q19" s="83">
        <f>'R5.12'!Q19+E19</f>
        <v>52</v>
      </c>
      <c r="R19" s="84">
        <f>'R5.12'!R19+F19</f>
        <v>24</v>
      </c>
      <c r="S19" s="85">
        <f t="shared" si="6"/>
        <v>216.66666666666666</v>
      </c>
    </row>
    <row r="20" spans="1:19" ht="24" customHeight="1">
      <c r="A20" s="45"/>
      <c r="B20" s="57"/>
      <c r="C20" s="104"/>
      <c r="D20" s="35" t="s">
        <v>24</v>
      </c>
      <c r="E20" s="83">
        <v>28</v>
      </c>
      <c r="F20" s="84">
        <v>34</v>
      </c>
      <c r="G20" s="85">
        <f t="shared" si="3"/>
        <v>82.35294117647058</v>
      </c>
      <c r="H20" s="2"/>
      <c r="I20" s="104"/>
      <c r="J20" s="35" t="s">
        <v>24</v>
      </c>
      <c r="K20" s="83">
        <f t="shared" si="4"/>
        <v>28</v>
      </c>
      <c r="L20" s="84">
        <f t="shared" si="4"/>
        <v>34</v>
      </c>
      <c r="M20" s="85">
        <f t="shared" si="5"/>
        <v>82.35294117647058</v>
      </c>
      <c r="O20" s="104"/>
      <c r="P20" s="35" t="s">
        <v>24</v>
      </c>
      <c r="Q20" s="83">
        <f>'R5.12'!Q20+E20</f>
        <v>393</v>
      </c>
      <c r="R20" s="84">
        <f>'R5.12'!R20+F20</f>
        <v>350</v>
      </c>
      <c r="S20" s="85">
        <f t="shared" si="6"/>
        <v>112.28571428571428</v>
      </c>
    </row>
    <row r="21" spans="1:19" ht="24" customHeight="1" thickBot="1">
      <c r="A21" s="2"/>
      <c r="B21" s="2"/>
      <c r="C21" s="105"/>
      <c r="D21" s="37" t="s">
        <v>25</v>
      </c>
      <c r="E21" s="88">
        <v>12</v>
      </c>
      <c r="F21" s="89">
        <v>11</v>
      </c>
      <c r="G21" s="85">
        <f t="shared" si="3"/>
        <v>109.09090909090908</v>
      </c>
      <c r="H21" s="2"/>
      <c r="I21" s="105"/>
      <c r="J21" s="37" t="s">
        <v>25</v>
      </c>
      <c r="K21" s="88">
        <f t="shared" si="4"/>
        <v>12</v>
      </c>
      <c r="L21" s="89">
        <f t="shared" si="4"/>
        <v>11</v>
      </c>
      <c r="M21" s="85">
        <f t="shared" si="5"/>
        <v>109.09090909090908</v>
      </c>
      <c r="O21" s="105"/>
      <c r="P21" s="37" t="s">
        <v>25</v>
      </c>
      <c r="Q21" s="88">
        <f>'R5.12'!Q21+E21</f>
        <v>289</v>
      </c>
      <c r="R21" s="89">
        <f>'R5.12'!R21+F21</f>
        <v>161</v>
      </c>
      <c r="S21" s="85">
        <f t="shared" si="6"/>
        <v>179.50310559006212</v>
      </c>
    </row>
    <row r="22" spans="1:19" ht="24" customHeight="1">
      <c r="A22" s="2"/>
      <c r="B22" s="2"/>
      <c r="C22" s="106" t="s">
        <v>26</v>
      </c>
      <c r="D22" s="32" t="s">
        <v>27</v>
      </c>
      <c r="E22" s="81">
        <v>924</v>
      </c>
      <c r="F22" s="82">
        <v>1224</v>
      </c>
      <c r="G22" s="70">
        <f t="shared" si="3"/>
        <v>75.49019607843137</v>
      </c>
      <c r="H22" s="2"/>
      <c r="I22" s="106" t="s">
        <v>26</v>
      </c>
      <c r="J22" s="32" t="s">
        <v>27</v>
      </c>
      <c r="K22" s="81">
        <f t="shared" si="4"/>
        <v>924</v>
      </c>
      <c r="L22" s="82">
        <f t="shared" si="4"/>
        <v>1224</v>
      </c>
      <c r="M22" s="70">
        <f t="shared" si="5"/>
        <v>75.49019607843137</v>
      </c>
      <c r="O22" s="106" t="s">
        <v>26</v>
      </c>
      <c r="P22" s="32" t="s">
        <v>27</v>
      </c>
      <c r="Q22" s="81">
        <f>'R5.12'!Q22+E22</f>
        <v>12065</v>
      </c>
      <c r="R22" s="82">
        <f>'R5.12'!R22+F22</f>
        <v>11236</v>
      </c>
      <c r="S22" s="70">
        <f t="shared" si="6"/>
        <v>107.37807048771806</v>
      </c>
    </row>
    <row r="23" spans="1:19" ht="24" customHeight="1" thickBot="1">
      <c r="A23" s="2"/>
      <c r="B23" s="2"/>
      <c r="C23" s="107"/>
      <c r="D23" s="36" t="s">
        <v>28</v>
      </c>
      <c r="E23" s="88">
        <v>243</v>
      </c>
      <c r="F23" s="89">
        <v>340</v>
      </c>
      <c r="G23" s="90">
        <f t="shared" si="3"/>
        <v>71.47058823529412</v>
      </c>
      <c r="H23" s="2"/>
      <c r="I23" s="107"/>
      <c r="J23" s="36" t="s">
        <v>28</v>
      </c>
      <c r="K23" s="88">
        <f t="shared" si="4"/>
        <v>243</v>
      </c>
      <c r="L23" s="89">
        <f t="shared" si="4"/>
        <v>340</v>
      </c>
      <c r="M23" s="90">
        <f t="shared" si="5"/>
        <v>71.47058823529412</v>
      </c>
      <c r="O23" s="107"/>
      <c r="P23" s="36" t="s">
        <v>28</v>
      </c>
      <c r="Q23" s="88">
        <f>'R5.12'!Q23+E23</f>
        <v>3435</v>
      </c>
      <c r="R23" s="89">
        <f>'R5.12'!R23+F23</f>
        <v>3603</v>
      </c>
      <c r="S23" s="90">
        <f t="shared" si="6"/>
        <v>95.33721898417986</v>
      </c>
    </row>
    <row r="24" spans="1:19" ht="15" customHeight="1">
      <c r="A24" s="2"/>
      <c r="B24" s="2"/>
      <c r="D24" s="2"/>
      <c r="E24" s="2"/>
      <c r="F24" s="2"/>
      <c r="G24" s="2"/>
      <c r="H24" s="2"/>
      <c r="I24" s="28"/>
      <c r="J24" s="29"/>
      <c r="K24" s="2"/>
      <c r="L24" s="2"/>
      <c r="M24" s="2"/>
      <c r="O24" s="38"/>
      <c r="P24" s="2"/>
      <c r="Q24" s="2"/>
      <c r="R24" s="2"/>
      <c r="S24" s="2"/>
    </row>
    <row r="25" spans="1:19" ht="24" customHeight="1" thickBot="1">
      <c r="A25" s="2"/>
      <c r="B25" s="42" t="s">
        <v>1</v>
      </c>
      <c r="C25" s="42"/>
      <c r="D25" s="67" t="s">
        <v>29</v>
      </c>
      <c r="E25" s="53"/>
      <c r="F25" s="27"/>
      <c r="G25" s="2"/>
      <c r="I25" s="50" t="s">
        <v>2</v>
      </c>
      <c r="J25" s="53" t="s">
        <v>3</v>
      </c>
      <c r="K25" s="53"/>
      <c r="L25" s="27"/>
      <c r="M25" s="2"/>
      <c r="O25" s="50" t="s">
        <v>4</v>
      </c>
      <c r="P25" s="53" t="s">
        <v>17</v>
      </c>
      <c r="Q25" s="53"/>
      <c r="R25" s="27"/>
      <c r="S25" s="2"/>
    </row>
    <row r="26" spans="1:19" ht="24" customHeight="1" thickBot="1">
      <c r="A26" s="2"/>
      <c r="B26" s="2"/>
      <c r="C26" s="23"/>
      <c r="D26" s="24"/>
      <c r="E26" s="18" t="s">
        <v>35</v>
      </c>
      <c r="F26" s="16" t="s">
        <v>7</v>
      </c>
      <c r="G26" s="17" t="s">
        <v>8</v>
      </c>
      <c r="H26" s="2"/>
      <c r="I26" s="23"/>
      <c r="J26" s="24"/>
      <c r="K26" s="18" t="s">
        <v>34</v>
      </c>
      <c r="L26" s="16" t="s">
        <v>9</v>
      </c>
      <c r="M26" s="17" t="s">
        <v>8</v>
      </c>
      <c r="O26" s="23"/>
      <c r="P26" s="24"/>
      <c r="Q26" s="18" t="s">
        <v>34</v>
      </c>
      <c r="R26" s="16" t="s">
        <v>9</v>
      </c>
      <c r="S26" s="17" t="s">
        <v>8</v>
      </c>
    </row>
    <row r="27" spans="1:19" ht="24" customHeight="1">
      <c r="A27" s="45"/>
      <c r="B27" s="57"/>
      <c r="C27" s="103" t="s">
        <v>14</v>
      </c>
      <c r="D27" s="63" t="s">
        <v>30</v>
      </c>
      <c r="E27" s="81">
        <v>656</v>
      </c>
      <c r="F27" s="91">
        <v>548</v>
      </c>
      <c r="G27" s="70">
        <f aca="true" t="shared" si="7" ref="G27:G33">E27/F27*100</f>
        <v>119.70802919708031</v>
      </c>
      <c r="H27" s="2"/>
      <c r="I27" s="103" t="s">
        <v>14</v>
      </c>
      <c r="J27" s="63" t="s">
        <v>30</v>
      </c>
      <c r="K27" s="81">
        <f aca="true" t="shared" si="8" ref="K27:L29">E27</f>
        <v>656</v>
      </c>
      <c r="L27" s="82">
        <f t="shared" si="8"/>
        <v>548</v>
      </c>
      <c r="M27" s="70">
        <f aca="true" t="shared" si="9" ref="M27:M33">K27/L27*100</f>
        <v>119.70802919708031</v>
      </c>
      <c r="O27" s="103" t="s">
        <v>14</v>
      </c>
      <c r="P27" s="63" t="s">
        <v>30</v>
      </c>
      <c r="Q27" s="81">
        <f>'R5.12'!Q27+E27</f>
        <v>8083</v>
      </c>
      <c r="R27" s="82">
        <f>'R5.12'!R27+F27</f>
        <v>7903</v>
      </c>
      <c r="S27" s="70">
        <f aca="true" t="shared" si="10" ref="S27:S33">Q27/R27*100</f>
        <v>102.27761609515373</v>
      </c>
    </row>
    <row r="28" spans="1:19" ht="24" customHeight="1">
      <c r="A28" s="45"/>
      <c r="B28" s="57"/>
      <c r="C28" s="104"/>
      <c r="D28" s="35" t="s">
        <v>31</v>
      </c>
      <c r="E28" s="86">
        <v>1202</v>
      </c>
      <c r="F28" s="92">
        <v>1252</v>
      </c>
      <c r="G28" s="85">
        <f t="shared" si="7"/>
        <v>96.00638977635782</v>
      </c>
      <c r="H28" s="2"/>
      <c r="I28" s="104"/>
      <c r="J28" s="35" t="s">
        <v>31</v>
      </c>
      <c r="K28" s="83">
        <f t="shared" si="8"/>
        <v>1202</v>
      </c>
      <c r="L28" s="84">
        <f t="shared" si="8"/>
        <v>1252</v>
      </c>
      <c r="M28" s="85">
        <f t="shared" si="9"/>
        <v>96.00638977635782</v>
      </c>
      <c r="O28" s="104"/>
      <c r="P28" s="35" t="s">
        <v>31</v>
      </c>
      <c r="Q28" s="83">
        <f>'R5.12'!Q28+E28</f>
        <v>16774</v>
      </c>
      <c r="R28" s="84">
        <f>'R5.12'!R28+F28</f>
        <v>15982</v>
      </c>
      <c r="S28" s="85">
        <f t="shared" si="10"/>
        <v>104.95557502189963</v>
      </c>
    </row>
    <row r="29" spans="1:19" ht="24" customHeight="1">
      <c r="A29" s="45"/>
      <c r="B29" s="57"/>
      <c r="C29" s="104"/>
      <c r="D29" s="21" t="s">
        <v>32</v>
      </c>
      <c r="E29" s="93">
        <v>160</v>
      </c>
      <c r="F29" s="94">
        <v>192</v>
      </c>
      <c r="G29" s="73">
        <f t="shared" si="7"/>
        <v>83.33333333333334</v>
      </c>
      <c r="H29" s="2"/>
      <c r="I29" s="104"/>
      <c r="J29" s="21" t="s">
        <v>32</v>
      </c>
      <c r="K29" s="95">
        <f t="shared" si="8"/>
        <v>160</v>
      </c>
      <c r="L29" s="96">
        <f t="shared" si="8"/>
        <v>192</v>
      </c>
      <c r="M29" s="73">
        <f t="shared" si="9"/>
        <v>83.33333333333334</v>
      </c>
      <c r="O29" s="104"/>
      <c r="P29" s="21" t="s">
        <v>32</v>
      </c>
      <c r="Q29" s="95">
        <f>'R5.12'!Q29+E29</f>
        <v>2195</v>
      </c>
      <c r="R29" s="96">
        <f>'R5.12'!R29+F29</f>
        <v>2312</v>
      </c>
      <c r="S29" s="73">
        <f t="shared" si="10"/>
        <v>94.93944636678201</v>
      </c>
    </row>
    <row r="30" spans="1:19" ht="24" customHeight="1" thickBot="1">
      <c r="A30" s="45"/>
      <c r="B30" s="57"/>
      <c r="C30" s="105"/>
      <c r="D30" s="61" t="s">
        <v>12</v>
      </c>
      <c r="E30" s="97">
        <f>SUM(E27:E29)</f>
        <v>2018</v>
      </c>
      <c r="F30" s="97">
        <f>SUM(F27:F29)</f>
        <v>1992</v>
      </c>
      <c r="G30" s="80">
        <f t="shared" si="7"/>
        <v>101.30522088353413</v>
      </c>
      <c r="H30" s="2"/>
      <c r="I30" s="105"/>
      <c r="J30" s="61" t="s">
        <v>12</v>
      </c>
      <c r="K30" s="98">
        <f>SUM(K27:K29)</f>
        <v>2018</v>
      </c>
      <c r="L30" s="97">
        <f>SUM(L27:L29)</f>
        <v>1992</v>
      </c>
      <c r="M30" s="80">
        <f t="shared" si="9"/>
        <v>101.30522088353413</v>
      </c>
      <c r="O30" s="105"/>
      <c r="P30" s="61" t="s">
        <v>12</v>
      </c>
      <c r="Q30" s="98">
        <f>SUM(Q27:Q29)</f>
        <v>27052</v>
      </c>
      <c r="R30" s="97">
        <f>SUM(R27:R29)</f>
        <v>26197</v>
      </c>
      <c r="S30" s="80">
        <f t="shared" si="10"/>
        <v>103.26373248845289</v>
      </c>
    </row>
    <row r="31" spans="1:19" ht="24" customHeight="1">
      <c r="A31" s="45"/>
      <c r="B31" s="57"/>
      <c r="C31" s="108" t="s">
        <v>11</v>
      </c>
      <c r="D31" s="64" t="s">
        <v>30</v>
      </c>
      <c r="E31" s="81">
        <v>477</v>
      </c>
      <c r="F31" s="82">
        <v>402</v>
      </c>
      <c r="G31" s="70">
        <f t="shared" si="7"/>
        <v>118.65671641791045</v>
      </c>
      <c r="H31" s="2"/>
      <c r="I31" s="108" t="s">
        <v>11</v>
      </c>
      <c r="J31" s="64" t="s">
        <v>30</v>
      </c>
      <c r="K31" s="81">
        <f>E31</f>
        <v>477</v>
      </c>
      <c r="L31" s="82">
        <f>F31</f>
        <v>402</v>
      </c>
      <c r="M31" s="70">
        <f t="shared" si="9"/>
        <v>118.65671641791045</v>
      </c>
      <c r="O31" s="108" t="s">
        <v>11</v>
      </c>
      <c r="P31" s="64" t="s">
        <v>30</v>
      </c>
      <c r="Q31" s="81">
        <f>'R5.12'!Q31+E31</f>
        <v>5920</v>
      </c>
      <c r="R31" s="82">
        <f>'R5.12'!R31+F31</f>
        <v>5764</v>
      </c>
      <c r="S31" s="70">
        <f t="shared" si="10"/>
        <v>102.70645385149201</v>
      </c>
    </row>
    <row r="32" spans="1:19" ht="24" customHeight="1">
      <c r="A32" s="2"/>
      <c r="B32" s="2"/>
      <c r="C32" s="109"/>
      <c r="D32" s="33" t="s">
        <v>33</v>
      </c>
      <c r="E32" s="95">
        <v>3709</v>
      </c>
      <c r="F32" s="96">
        <v>3780</v>
      </c>
      <c r="G32" s="73">
        <f t="shared" si="7"/>
        <v>98.12169312169313</v>
      </c>
      <c r="H32" s="2"/>
      <c r="I32" s="109"/>
      <c r="J32" s="33" t="s">
        <v>33</v>
      </c>
      <c r="K32" s="95">
        <f>E32</f>
        <v>3709</v>
      </c>
      <c r="L32" s="96">
        <f>F32</f>
        <v>3780</v>
      </c>
      <c r="M32" s="73">
        <f t="shared" si="9"/>
        <v>98.12169312169313</v>
      </c>
      <c r="O32" s="109"/>
      <c r="P32" s="33" t="s">
        <v>33</v>
      </c>
      <c r="Q32" s="95">
        <f>'R5.12'!Q32+E32</f>
        <v>44070</v>
      </c>
      <c r="R32" s="96">
        <f>'R5.12'!R32+F32</f>
        <v>41875</v>
      </c>
      <c r="S32" s="73">
        <f t="shared" si="10"/>
        <v>105.24179104477611</v>
      </c>
    </row>
    <row r="33" spans="1:19" ht="24" customHeight="1" thickBot="1">
      <c r="A33" s="2"/>
      <c r="B33" s="2"/>
      <c r="C33" s="110"/>
      <c r="D33" s="62" t="s">
        <v>12</v>
      </c>
      <c r="E33" s="98">
        <f>SUM(E31:E32)</f>
        <v>4186</v>
      </c>
      <c r="F33" s="99">
        <f>SUM(F31:F32)</f>
        <v>4182</v>
      </c>
      <c r="G33" s="80">
        <f t="shared" si="7"/>
        <v>100.09564801530368</v>
      </c>
      <c r="H33" s="2"/>
      <c r="I33" s="110"/>
      <c r="J33" s="62" t="s">
        <v>12</v>
      </c>
      <c r="K33" s="98">
        <f>SUM(K31:K32)</f>
        <v>4186</v>
      </c>
      <c r="L33" s="99">
        <f>SUM(L31:L32)</f>
        <v>4182</v>
      </c>
      <c r="M33" s="80">
        <f t="shared" si="9"/>
        <v>100.09564801530368</v>
      </c>
      <c r="O33" s="110"/>
      <c r="P33" s="62" t="s">
        <v>12</v>
      </c>
      <c r="Q33" s="98">
        <f>SUM(Q31:Q32)</f>
        <v>49990</v>
      </c>
      <c r="R33" s="99">
        <f>SUM(R31:R32)</f>
        <v>47639</v>
      </c>
      <c r="S33" s="80">
        <f t="shared" si="10"/>
        <v>104.9350322214992</v>
      </c>
    </row>
    <row r="34" spans="1:13" ht="24" customHeight="1">
      <c r="A34" s="2"/>
      <c r="B34" s="2"/>
      <c r="D34" s="2"/>
      <c r="E34" s="101"/>
      <c r="F34" s="102"/>
      <c r="G34" s="2"/>
      <c r="H34" s="2"/>
      <c r="I34" s="2"/>
      <c r="J34" s="2"/>
      <c r="K34" s="2"/>
      <c r="L34" s="2"/>
      <c r="M34" s="2"/>
    </row>
    <row r="35" spans="1:10" ht="18" customHeight="1">
      <c r="A35" s="2"/>
      <c r="B35" s="2"/>
      <c r="D35" s="2"/>
      <c r="E35" s="2"/>
      <c r="F35" s="2"/>
      <c r="G35" s="2"/>
      <c r="H35" s="2"/>
      <c r="I35" s="2"/>
      <c r="J35" s="2"/>
    </row>
    <row r="36" spans="1:13" ht="18" customHeight="1">
      <c r="A36" s="2"/>
      <c r="B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8" customHeight="1">
      <c r="A37" s="2"/>
      <c r="B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8" customHeight="1">
      <c r="A38" s="2"/>
      <c r="B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8" customHeight="1">
      <c r="A39" s="2"/>
      <c r="B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8" customHeight="1">
      <c r="A40" s="2"/>
      <c r="B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8" customHeight="1">
      <c r="A41" s="2"/>
      <c r="B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8" customHeight="1">
      <c r="A42" s="2"/>
      <c r="B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8" customHeight="1">
      <c r="A43" s="2"/>
      <c r="B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8" customHeight="1">
      <c r="A44" s="2"/>
      <c r="B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8" customHeight="1">
      <c r="A45" s="2"/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8" customHeight="1">
      <c r="A46" s="2"/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8" customHeight="1">
      <c r="A47" s="2"/>
      <c r="B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8" customHeight="1">
      <c r="A48" s="2"/>
      <c r="B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8" customHeight="1">
      <c r="A49" s="2"/>
      <c r="B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8" customHeight="1">
      <c r="A50" s="2"/>
      <c r="B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8" customHeight="1">
      <c r="A51" s="2"/>
      <c r="B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8" customHeight="1">
      <c r="A52" s="2"/>
      <c r="B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8" customHeight="1">
      <c r="A53" s="2"/>
      <c r="B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8" customHeight="1">
      <c r="A54" s="2"/>
      <c r="B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8" customHeight="1">
      <c r="A55" s="2"/>
      <c r="B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8" customHeight="1">
      <c r="A56" s="2"/>
      <c r="B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8" customHeight="1">
      <c r="A57" s="2"/>
      <c r="B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8" customHeight="1">
      <c r="A58" s="2"/>
      <c r="B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8" customHeight="1">
      <c r="A59" s="2"/>
      <c r="B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8" customHeight="1">
      <c r="A60" s="2"/>
      <c r="B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8" customHeight="1">
      <c r="A61" s="2"/>
      <c r="B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8" customHeight="1">
      <c r="A62" s="2"/>
      <c r="B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8" customHeight="1">
      <c r="A63" s="2"/>
      <c r="B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8" customHeight="1">
      <c r="A64" s="2"/>
      <c r="B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8" customHeight="1">
      <c r="A65" s="2"/>
      <c r="B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8" customHeight="1">
      <c r="A66" s="2"/>
      <c r="B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8" customHeight="1">
      <c r="A67" s="2"/>
      <c r="B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8" customHeight="1">
      <c r="A68" s="2"/>
      <c r="B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8" customHeight="1">
      <c r="A69" s="2"/>
      <c r="B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8" customHeight="1">
      <c r="A70" s="2"/>
      <c r="B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8" customHeight="1">
      <c r="A71" s="2"/>
      <c r="B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8" customHeight="1">
      <c r="A72" s="2"/>
      <c r="B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8" customHeight="1">
      <c r="A73" s="2"/>
      <c r="B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8" customHeight="1">
      <c r="A74" s="2"/>
      <c r="B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8" customHeight="1">
      <c r="A75" s="2"/>
      <c r="B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8" customHeight="1">
      <c r="A76" s="2"/>
      <c r="B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8" customHeight="1">
      <c r="A77" s="2"/>
      <c r="B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8" customHeight="1">
      <c r="A78" s="2"/>
      <c r="B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8" customHeight="1">
      <c r="A79" s="2"/>
      <c r="B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8" customHeight="1">
      <c r="A80" s="2"/>
      <c r="B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8" customHeight="1">
      <c r="A81" s="2"/>
      <c r="B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8" customHeight="1">
      <c r="A82" s="2"/>
      <c r="B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8" customHeight="1">
      <c r="A83" s="2"/>
      <c r="B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8" customHeight="1">
      <c r="A84" s="2"/>
      <c r="B84" s="2"/>
      <c r="D84" s="2"/>
      <c r="E84" s="2"/>
      <c r="F84" s="2"/>
      <c r="G84" s="2"/>
      <c r="H84" s="2"/>
      <c r="I84" s="2"/>
      <c r="J84" s="2"/>
      <c r="K84" s="2"/>
      <c r="L84" s="2"/>
      <c r="M84" s="2"/>
    </row>
  </sheetData>
  <sheetProtection/>
  <mergeCells count="12">
    <mergeCell ref="C27:C30"/>
    <mergeCell ref="I27:I30"/>
    <mergeCell ref="O27:O30"/>
    <mergeCell ref="C31:C33"/>
    <mergeCell ref="I31:I33"/>
    <mergeCell ref="O31:O33"/>
    <mergeCell ref="C15:C21"/>
    <mergeCell ref="I15:I21"/>
    <mergeCell ref="O15:O21"/>
    <mergeCell ref="C22:C23"/>
    <mergeCell ref="I22:I23"/>
    <mergeCell ref="O22:O23"/>
  </mergeCells>
  <printOptions/>
  <pageMargins left="0.5905511811023623" right="0.5905511811023623" top="0.5905511811023623" bottom="0.2755905511811024" header="0.3937007874015748" footer="0.35433070866141736"/>
  <pageSetup horizontalDpi="600" verticalDpi="600" orientation="landscape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84"/>
  <sheetViews>
    <sheetView showGridLines="0" zoomScale="76" zoomScaleNormal="76" zoomScalePageLayoutView="0" workbookViewId="0" topLeftCell="A1">
      <selection activeCell="W25" sqref="W25"/>
    </sheetView>
  </sheetViews>
  <sheetFormatPr defaultColWidth="10.625" defaultRowHeight="18" customHeight="1"/>
  <cols>
    <col min="1" max="1" width="5.875" style="0" customWidth="1"/>
    <col min="2" max="2" width="1.37890625" style="0" customWidth="1"/>
    <col min="3" max="3" width="6.625" style="10" customWidth="1"/>
    <col min="4" max="4" width="9.625" style="0" customWidth="1"/>
    <col min="5" max="6" width="12.625" style="0" customWidth="1"/>
    <col min="7" max="7" width="10.625" style="0" customWidth="1"/>
    <col min="8" max="8" width="5.125" style="0" customWidth="1"/>
    <col min="9" max="9" width="6.875" style="0" customWidth="1"/>
    <col min="10" max="10" width="9.625" style="0" customWidth="1"/>
    <col min="11" max="12" width="13.625" style="0" customWidth="1"/>
    <col min="13" max="13" width="10.625" style="0" customWidth="1"/>
    <col min="14" max="14" width="5.125" style="0" customWidth="1"/>
    <col min="15" max="15" width="6.75390625" style="0" customWidth="1"/>
    <col min="16" max="16" width="10.625" style="0" customWidth="1"/>
    <col min="17" max="18" width="13.625" style="0" customWidth="1"/>
  </cols>
  <sheetData>
    <row r="1" spans="1:13" ht="18" customHeight="1">
      <c r="A1" s="66">
        <v>45323</v>
      </c>
      <c r="B1" s="4"/>
      <c r="C1" s="26"/>
      <c r="D1" s="4"/>
      <c r="E1" s="8"/>
      <c r="F1" s="8"/>
      <c r="G1" s="12"/>
      <c r="H1" s="12"/>
      <c r="I1" s="8"/>
      <c r="J1" s="8"/>
      <c r="K1" s="8"/>
      <c r="L1" s="4"/>
      <c r="M1" s="4"/>
    </row>
    <row r="2" spans="1:20" s="2" customFormat="1" ht="18" customHeight="1">
      <c r="A2" s="65" t="str">
        <f>"令和"&amp;YEAR(A1)-2018&amp;"年"&amp;MONTH(A1)&amp;"月度新車販売実績表"</f>
        <v>令和6年2月度新車販売実績表</v>
      </c>
      <c r="B2" s="4"/>
      <c r="C2" s="14"/>
      <c r="D2" s="13"/>
      <c r="E2" s="9"/>
      <c r="F2" s="9"/>
      <c r="G2" s="9"/>
      <c r="H2" s="39"/>
      <c r="I2" s="39"/>
      <c r="J2" s="39"/>
      <c r="K2" s="39"/>
      <c r="L2" s="39"/>
      <c r="M2" s="39"/>
      <c r="N2" s="39"/>
      <c r="O2" s="31"/>
      <c r="P2" s="31"/>
      <c r="Q2" s="30"/>
      <c r="R2" s="30"/>
      <c r="S2" s="30"/>
      <c r="T2" s="25"/>
    </row>
    <row r="3" spans="1:19" ht="24" customHeight="1">
      <c r="A3" s="4"/>
      <c r="B3" s="4"/>
      <c r="C3" s="14"/>
      <c r="D3" s="15"/>
      <c r="E3" s="8"/>
      <c r="F3" s="2"/>
      <c r="G3" s="8"/>
      <c r="H3" s="8"/>
      <c r="I3" s="11"/>
      <c r="J3" s="3"/>
      <c r="K3" s="5"/>
      <c r="L3" s="7"/>
      <c r="M3" s="7"/>
      <c r="Q3" s="58" t="s">
        <v>0</v>
      </c>
      <c r="R3" s="58"/>
      <c r="S3" s="58"/>
    </row>
    <row r="4" spans="1:19" ht="24" customHeight="1" thickBot="1">
      <c r="A4" s="4"/>
      <c r="B4" s="40" t="s">
        <v>1</v>
      </c>
      <c r="C4" s="40"/>
      <c r="D4" s="15"/>
      <c r="E4" s="6"/>
      <c r="F4" s="8"/>
      <c r="G4" s="3"/>
      <c r="I4" s="54" t="s">
        <v>2</v>
      </c>
      <c r="J4" s="53" t="s">
        <v>3</v>
      </c>
      <c r="K4" s="53"/>
      <c r="L4" s="8"/>
      <c r="M4" s="3"/>
      <c r="O4" s="54" t="s">
        <v>4</v>
      </c>
      <c r="P4" s="53" t="s">
        <v>5</v>
      </c>
      <c r="Q4" s="53"/>
      <c r="R4" s="8"/>
      <c r="S4" s="3"/>
    </row>
    <row r="5" spans="1:19" ht="24" customHeight="1" thickBot="1">
      <c r="A5" s="45"/>
      <c r="B5" s="45"/>
      <c r="C5" s="48" t="s">
        <v>6</v>
      </c>
      <c r="D5" s="49"/>
      <c r="E5" s="18" t="s">
        <v>35</v>
      </c>
      <c r="F5" s="16" t="s">
        <v>7</v>
      </c>
      <c r="G5" s="17" t="s">
        <v>8</v>
      </c>
      <c r="H5" s="11"/>
      <c r="I5" s="48" t="s">
        <v>6</v>
      </c>
      <c r="J5" s="49"/>
      <c r="K5" s="18" t="s">
        <v>34</v>
      </c>
      <c r="L5" s="16" t="s">
        <v>9</v>
      </c>
      <c r="M5" s="17" t="s">
        <v>8</v>
      </c>
      <c r="N5" s="1"/>
      <c r="O5" s="55" t="s">
        <v>6</v>
      </c>
      <c r="P5" s="56"/>
      <c r="Q5" s="18" t="s">
        <v>34</v>
      </c>
      <c r="R5" s="16" t="s">
        <v>9</v>
      </c>
      <c r="S5" s="17" t="s">
        <v>8</v>
      </c>
    </row>
    <row r="6" spans="1:19" ht="24" customHeight="1">
      <c r="A6" s="45"/>
      <c r="B6" s="45"/>
      <c r="C6" s="46" t="s">
        <v>10</v>
      </c>
      <c r="D6" s="47"/>
      <c r="E6" s="68">
        <f>SUM(E15:E21)</f>
        <v>2214</v>
      </c>
      <c r="F6" s="69">
        <f>SUM(F15:F21)</f>
        <v>2964</v>
      </c>
      <c r="G6" s="70">
        <f aca="true" t="shared" si="0" ref="G6:G11">E6/F6*100</f>
        <v>74.69635627530364</v>
      </c>
      <c r="H6" s="4"/>
      <c r="I6" s="46" t="s">
        <v>10</v>
      </c>
      <c r="J6" s="47"/>
      <c r="K6" s="68">
        <f>SUM(K15:K21)</f>
        <v>4011</v>
      </c>
      <c r="L6" s="69">
        <f>SUM(L15:L21)</f>
        <v>5331</v>
      </c>
      <c r="M6" s="70">
        <f aca="true" t="shared" si="1" ref="M6:M11">K6/L6*100</f>
        <v>75.23916713562183</v>
      </c>
      <c r="O6" s="46" t="s">
        <v>10</v>
      </c>
      <c r="P6" s="47"/>
      <c r="Q6" s="68">
        <f>SUM(Q15:Q21)</f>
        <v>27805</v>
      </c>
      <c r="R6" s="69">
        <f>SUM(R15:R21)</f>
        <v>25719</v>
      </c>
      <c r="S6" s="70">
        <f aca="true" t="shared" si="2" ref="S6:S11">Q6/R6*100</f>
        <v>108.11073525409232</v>
      </c>
    </row>
    <row r="7" spans="1:19" ht="24" customHeight="1">
      <c r="A7" s="45"/>
      <c r="B7" s="45"/>
      <c r="C7" s="43" t="s">
        <v>11</v>
      </c>
      <c r="D7" s="44"/>
      <c r="E7" s="71">
        <f>SUM(E22:E23)</f>
        <v>1287</v>
      </c>
      <c r="F7" s="72">
        <f>SUM(F22:F23)</f>
        <v>1805</v>
      </c>
      <c r="G7" s="73">
        <f t="shared" si="0"/>
        <v>71.30193905817175</v>
      </c>
      <c r="H7" s="2"/>
      <c r="I7" s="43" t="s">
        <v>11</v>
      </c>
      <c r="J7" s="44"/>
      <c r="K7" s="71">
        <f>SUM(K22:K23)</f>
        <v>2454</v>
      </c>
      <c r="L7" s="72">
        <f>SUM(L22:L23)</f>
        <v>3369</v>
      </c>
      <c r="M7" s="73">
        <f t="shared" si="1"/>
        <v>72.84060552092609</v>
      </c>
      <c r="O7" s="43" t="s">
        <v>11</v>
      </c>
      <c r="P7" s="44"/>
      <c r="Q7" s="71">
        <f>SUM(Q22:Q23)</f>
        <v>16787</v>
      </c>
      <c r="R7" s="72">
        <f>SUM(R22:R23)</f>
        <v>16644</v>
      </c>
      <c r="S7" s="73">
        <f t="shared" si="2"/>
        <v>100.859168469118</v>
      </c>
    </row>
    <row r="8" spans="1:19" ht="24" customHeight="1" thickBot="1">
      <c r="A8" s="45"/>
      <c r="B8" s="45"/>
      <c r="C8" s="59" t="s">
        <v>12</v>
      </c>
      <c r="D8" s="60"/>
      <c r="E8" s="74">
        <f>SUM(E6:E7)</f>
        <v>3501</v>
      </c>
      <c r="F8" s="75">
        <f>SUM(F6:F7)</f>
        <v>4769</v>
      </c>
      <c r="G8" s="76">
        <f t="shared" si="0"/>
        <v>73.41161669113022</v>
      </c>
      <c r="H8" s="4"/>
      <c r="I8" s="59" t="s">
        <v>12</v>
      </c>
      <c r="J8" s="60"/>
      <c r="K8" s="74">
        <f>SUM(K6:K7)</f>
        <v>6465</v>
      </c>
      <c r="L8" s="75">
        <f>SUM(L6:L7)</f>
        <v>8700</v>
      </c>
      <c r="M8" s="76">
        <f t="shared" si="1"/>
        <v>74.3103448275862</v>
      </c>
      <c r="O8" s="59" t="s">
        <v>12</v>
      </c>
      <c r="P8" s="60"/>
      <c r="Q8" s="74">
        <f>SUM(Q6:Q7)</f>
        <v>44592</v>
      </c>
      <c r="R8" s="75">
        <f>SUM(R6:R7)</f>
        <v>42363</v>
      </c>
      <c r="S8" s="76">
        <f t="shared" si="2"/>
        <v>105.26166702074924</v>
      </c>
    </row>
    <row r="9" spans="1:19" ht="24" customHeight="1">
      <c r="A9" s="45"/>
      <c r="B9" s="45"/>
      <c r="C9" s="20" t="s">
        <v>13</v>
      </c>
      <c r="D9" s="32" t="s">
        <v>14</v>
      </c>
      <c r="E9" s="68">
        <v>226769</v>
      </c>
      <c r="F9" s="77">
        <v>269837</v>
      </c>
      <c r="G9" s="70">
        <f t="shared" si="0"/>
        <v>84.03925332700852</v>
      </c>
      <c r="H9" s="4"/>
      <c r="I9" s="20" t="s">
        <v>13</v>
      </c>
      <c r="J9" s="32" t="s">
        <v>14</v>
      </c>
      <c r="K9" s="68">
        <f>E9+'R6.1'!K9</f>
        <v>443695</v>
      </c>
      <c r="L9" s="69">
        <f>F9+'R6.1'!L9</f>
        <v>499334</v>
      </c>
      <c r="M9" s="70">
        <f t="shared" si="1"/>
        <v>88.85735800085715</v>
      </c>
      <c r="O9" s="20" t="s">
        <v>13</v>
      </c>
      <c r="P9" s="32" t="s">
        <v>14</v>
      </c>
      <c r="Q9" s="68">
        <f>'R6.1'!Q9+E9</f>
        <v>2599971</v>
      </c>
      <c r="R9" s="69">
        <f>'R6.1'!R9+F9</f>
        <v>2314403</v>
      </c>
      <c r="S9" s="70">
        <f t="shared" si="2"/>
        <v>112.33873270990402</v>
      </c>
    </row>
    <row r="10" spans="1:19" ht="24" customHeight="1">
      <c r="A10" s="45"/>
      <c r="B10" s="45"/>
      <c r="C10" s="22" t="s">
        <v>15</v>
      </c>
      <c r="D10" s="33" t="s">
        <v>11</v>
      </c>
      <c r="E10" s="78">
        <v>118047</v>
      </c>
      <c r="F10" s="79">
        <v>156889</v>
      </c>
      <c r="G10" s="73">
        <f t="shared" si="0"/>
        <v>75.24236880852068</v>
      </c>
      <c r="H10" s="4"/>
      <c r="I10" s="22" t="s">
        <v>15</v>
      </c>
      <c r="J10" s="33" t="s">
        <v>11</v>
      </c>
      <c r="K10" s="71">
        <f>E10+'R6.1'!K10</f>
        <v>235959</v>
      </c>
      <c r="L10" s="72">
        <f>F10+'R6.1'!L10</f>
        <v>309730</v>
      </c>
      <c r="M10" s="73">
        <f t="shared" si="1"/>
        <v>76.18215865431182</v>
      </c>
      <c r="O10" s="22" t="s">
        <v>15</v>
      </c>
      <c r="P10" s="33" t="s">
        <v>11</v>
      </c>
      <c r="Q10" s="100">
        <f>'R6.1'!Q10+E10</f>
        <v>1477211</v>
      </c>
      <c r="R10" s="72">
        <f>'R6.1'!R10+F10</f>
        <v>1498752</v>
      </c>
      <c r="S10" s="73">
        <f t="shared" si="2"/>
        <v>98.56273753095908</v>
      </c>
    </row>
    <row r="11" spans="1:19" ht="24" customHeight="1" thickBot="1">
      <c r="A11" s="45"/>
      <c r="B11" s="45"/>
      <c r="C11" s="19" t="s">
        <v>16</v>
      </c>
      <c r="D11" s="61" t="s">
        <v>12</v>
      </c>
      <c r="E11" s="74">
        <f>SUM(E9:E10)</f>
        <v>344816</v>
      </c>
      <c r="F11" s="75">
        <f>SUM(F9:F10)</f>
        <v>426726</v>
      </c>
      <c r="G11" s="80">
        <f t="shared" si="0"/>
        <v>80.80501305287233</v>
      </c>
      <c r="H11" s="4"/>
      <c r="I11" s="19" t="s">
        <v>16</v>
      </c>
      <c r="J11" s="61" t="s">
        <v>12</v>
      </c>
      <c r="K11" s="74">
        <f>SUM(K9:K10)</f>
        <v>679654</v>
      </c>
      <c r="L11" s="75">
        <f>SUM(L9:L10)</f>
        <v>809064</v>
      </c>
      <c r="M11" s="80">
        <f t="shared" si="1"/>
        <v>84.0049736485618</v>
      </c>
      <c r="O11" s="19" t="s">
        <v>16</v>
      </c>
      <c r="P11" s="61" t="s">
        <v>12</v>
      </c>
      <c r="Q11" s="74">
        <f>SUM(Q9:Q10)</f>
        <v>4077182</v>
      </c>
      <c r="R11" s="75">
        <f>SUM(R9:R10)</f>
        <v>3813155</v>
      </c>
      <c r="S11" s="80">
        <f t="shared" si="2"/>
        <v>106.92410877606602</v>
      </c>
    </row>
    <row r="12" spans="1:19" ht="15" customHeight="1">
      <c r="A12" s="4"/>
      <c r="B12" s="4"/>
      <c r="C12" s="8"/>
      <c r="D12" s="4"/>
      <c r="E12" s="4"/>
      <c r="F12" s="4"/>
      <c r="G12" s="4"/>
      <c r="H12" s="4"/>
      <c r="I12" s="8"/>
      <c r="J12" s="4"/>
      <c r="K12" s="4"/>
      <c r="L12" s="4"/>
      <c r="M12" s="4"/>
      <c r="N12" s="1"/>
      <c r="O12" s="8"/>
      <c r="P12" s="4"/>
      <c r="Q12" s="4"/>
      <c r="R12" s="4"/>
      <c r="S12" s="4"/>
    </row>
    <row r="13" spans="1:19" ht="24" customHeight="1" thickBot="1">
      <c r="A13" s="4"/>
      <c r="B13" s="41" t="s">
        <v>1</v>
      </c>
      <c r="C13" s="41"/>
      <c r="D13" s="8"/>
      <c r="E13" s="53"/>
      <c r="F13" s="4"/>
      <c r="G13" s="4"/>
      <c r="I13" s="54" t="s">
        <v>2</v>
      </c>
      <c r="J13" s="53" t="s">
        <v>3</v>
      </c>
      <c r="K13" s="53"/>
      <c r="L13" s="4"/>
      <c r="M13" s="4"/>
      <c r="O13" s="54" t="s">
        <v>4</v>
      </c>
      <c r="P13" s="53" t="s">
        <v>17</v>
      </c>
      <c r="Q13" s="53"/>
      <c r="R13" s="4"/>
      <c r="S13" s="4"/>
    </row>
    <row r="14" spans="1:19" ht="24" customHeight="1" thickBot="1">
      <c r="A14" s="4"/>
      <c r="B14" s="4"/>
      <c r="C14" s="51" t="s">
        <v>18</v>
      </c>
      <c r="D14" s="52"/>
      <c r="E14" s="18" t="s">
        <v>35</v>
      </c>
      <c r="F14" s="16" t="s">
        <v>7</v>
      </c>
      <c r="G14" s="17" t="s">
        <v>8</v>
      </c>
      <c r="H14" s="4"/>
      <c r="I14" s="51" t="s">
        <v>18</v>
      </c>
      <c r="J14" s="52"/>
      <c r="K14" s="18" t="s">
        <v>34</v>
      </c>
      <c r="L14" s="16" t="s">
        <v>9</v>
      </c>
      <c r="M14" s="17" t="s">
        <v>8</v>
      </c>
      <c r="O14" s="51" t="s">
        <v>18</v>
      </c>
      <c r="P14" s="52"/>
      <c r="Q14" s="18" t="s">
        <v>34</v>
      </c>
      <c r="R14" s="16" t="s">
        <v>9</v>
      </c>
      <c r="S14" s="17" t="s">
        <v>8</v>
      </c>
    </row>
    <row r="15" spans="1:19" ht="24" customHeight="1">
      <c r="A15" s="45"/>
      <c r="B15" s="57"/>
      <c r="C15" s="103" t="s">
        <v>14</v>
      </c>
      <c r="D15" s="34" t="s">
        <v>19</v>
      </c>
      <c r="E15" s="81">
        <v>1349</v>
      </c>
      <c r="F15" s="82">
        <v>1639</v>
      </c>
      <c r="G15" s="70">
        <f aca="true" t="shared" si="3" ref="G15:G23">E15/F15*100</f>
        <v>82.30628431970713</v>
      </c>
      <c r="H15" s="4"/>
      <c r="I15" s="103" t="s">
        <v>14</v>
      </c>
      <c r="J15" s="34" t="s">
        <v>19</v>
      </c>
      <c r="K15" s="81">
        <f>E15+'R6.1'!K15</f>
        <v>2423</v>
      </c>
      <c r="L15" s="82">
        <f>F15+'R6.1'!L15</f>
        <v>2914</v>
      </c>
      <c r="M15" s="70">
        <f aca="true" t="shared" si="4" ref="M15:M23">K15/L15*100</f>
        <v>83.1503088538092</v>
      </c>
      <c r="O15" s="103" t="s">
        <v>14</v>
      </c>
      <c r="P15" s="34" t="s">
        <v>19</v>
      </c>
      <c r="Q15" s="81">
        <f>'R6.1'!Q15+E15</f>
        <v>15287</v>
      </c>
      <c r="R15" s="82">
        <f>'R6.1'!R15+F15</f>
        <v>13012</v>
      </c>
      <c r="S15" s="70">
        <f aca="true" t="shared" si="5" ref="S15:S23">Q15/R15*100</f>
        <v>117.48386105133723</v>
      </c>
    </row>
    <row r="16" spans="1:19" ht="24" customHeight="1">
      <c r="A16" s="45"/>
      <c r="B16" s="57"/>
      <c r="C16" s="104"/>
      <c r="D16" s="35" t="s">
        <v>20</v>
      </c>
      <c r="E16" s="83">
        <v>598</v>
      </c>
      <c r="F16" s="84">
        <v>964</v>
      </c>
      <c r="G16" s="85">
        <f t="shared" si="3"/>
        <v>62.03319502074689</v>
      </c>
      <c r="H16" s="4"/>
      <c r="I16" s="104"/>
      <c r="J16" s="35" t="s">
        <v>20</v>
      </c>
      <c r="K16" s="83">
        <f>E16+'R6.1'!K16</f>
        <v>1119</v>
      </c>
      <c r="L16" s="84">
        <f>F16+'R6.1'!L16</f>
        <v>1769</v>
      </c>
      <c r="M16" s="85">
        <f t="shared" si="4"/>
        <v>63.256076879592996</v>
      </c>
      <c r="O16" s="104"/>
      <c r="P16" s="35" t="s">
        <v>20</v>
      </c>
      <c r="Q16" s="83">
        <f>'R6.1'!Q16+E16</f>
        <v>8755</v>
      </c>
      <c r="R16" s="84">
        <f>'R6.1'!R16+F16</f>
        <v>9106</v>
      </c>
      <c r="S16" s="85">
        <f t="shared" si="5"/>
        <v>96.14539863826049</v>
      </c>
    </row>
    <row r="17" spans="1:19" ht="24" customHeight="1">
      <c r="A17" s="45"/>
      <c r="B17" s="57"/>
      <c r="C17" s="104"/>
      <c r="D17" s="35" t="s">
        <v>21</v>
      </c>
      <c r="E17" s="83">
        <v>81</v>
      </c>
      <c r="F17" s="84">
        <v>88</v>
      </c>
      <c r="G17" s="85">
        <f t="shared" si="3"/>
        <v>92.04545454545455</v>
      </c>
      <c r="H17" s="4"/>
      <c r="I17" s="104"/>
      <c r="J17" s="35" t="s">
        <v>21</v>
      </c>
      <c r="K17" s="83">
        <f>E17+'R6.1'!K17</f>
        <v>139</v>
      </c>
      <c r="L17" s="84">
        <f>F17+'R6.1'!L17</f>
        <v>156</v>
      </c>
      <c r="M17" s="85">
        <f t="shared" si="4"/>
        <v>89.1025641025641</v>
      </c>
      <c r="O17" s="104"/>
      <c r="P17" s="35" t="s">
        <v>21</v>
      </c>
      <c r="Q17" s="83">
        <f>'R6.1'!Q17+E17</f>
        <v>943</v>
      </c>
      <c r="R17" s="84">
        <f>'R6.1'!R17+F17</f>
        <v>980</v>
      </c>
      <c r="S17" s="85">
        <f t="shared" si="5"/>
        <v>96.22448979591837</v>
      </c>
    </row>
    <row r="18" spans="1:19" ht="24" customHeight="1">
      <c r="A18" s="45"/>
      <c r="B18" s="57"/>
      <c r="C18" s="104"/>
      <c r="D18" s="35" t="s">
        <v>22</v>
      </c>
      <c r="E18" s="83">
        <v>120</v>
      </c>
      <c r="F18" s="84">
        <v>229</v>
      </c>
      <c r="G18" s="85">
        <f t="shared" si="3"/>
        <v>52.40174672489083</v>
      </c>
      <c r="H18" s="4"/>
      <c r="I18" s="104"/>
      <c r="J18" s="35" t="s">
        <v>22</v>
      </c>
      <c r="K18" s="83">
        <f>E18+'R6.1'!K18</f>
        <v>220</v>
      </c>
      <c r="L18" s="84">
        <f>F18+'R6.1'!L18</f>
        <v>402</v>
      </c>
      <c r="M18" s="85">
        <f t="shared" si="4"/>
        <v>54.72636815920397</v>
      </c>
      <c r="O18" s="104"/>
      <c r="P18" s="35" t="s">
        <v>22</v>
      </c>
      <c r="Q18" s="83">
        <f>'R6.1'!Q18+E18</f>
        <v>2020</v>
      </c>
      <c r="R18" s="84">
        <f>'R6.1'!R18+F18</f>
        <v>2042</v>
      </c>
      <c r="S18" s="85">
        <f t="shared" si="5"/>
        <v>98.92262487757101</v>
      </c>
    </row>
    <row r="19" spans="1:19" ht="24" customHeight="1">
      <c r="A19" s="45"/>
      <c r="B19" s="57"/>
      <c r="C19" s="104"/>
      <c r="D19" s="35" t="s">
        <v>23</v>
      </c>
      <c r="E19" s="86">
        <v>8</v>
      </c>
      <c r="F19" s="87">
        <v>0</v>
      </c>
      <c r="G19" s="85" t="e">
        <f t="shared" si="3"/>
        <v>#DIV/0!</v>
      </c>
      <c r="H19" s="2"/>
      <c r="I19" s="104"/>
      <c r="J19" s="35" t="s">
        <v>23</v>
      </c>
      <c r="K19" s="83">
        <f>E19+'R6.1'!K19</f>
        <v>12</v>
      </c>
      <c r="L19" s="84">
        <f>F19+'R6.1'!L19</f>
        <v>1</v>
      </c>
      <c r="M19" s="85">
        <f t="shared" si="4"/>
        <v>1200</v>
      </c>
      <c r="O19" s="104"/>
      <c r="P19" s="35" t="s">
        <v>23</v>
      </c>
      <c r="Q19" s="83">
        <f>'R6.1'!Q19+E19</f>
        <v>60</v>
      </c>
      <c r="R19" s="84">
        <f>'R6.1'!R19+F19</f>
        <v>24</v>
      </c>
      <c r="S19" s="85">
        <f t="shared" si="5"/>
        <v>250</v>
      </c>
    </row>
    <row r="20" spans="1:19" ht="24" customHeight="1">
      <c r="A20" s="45"/>
      <c r="B20" s="57"/>
      <c r="C20" s="104"/>
      <c r="D20" s="35" t="s">
        <v>24</v>
      </c>
      <c r="E20" s="83">
        <v>42</v>
      </c>
      <c r="F20" s="84">
        <v>35</v>
      </c>
      <c r="G20" s="85">
        <f t="shared" si="3"/>
        <v>120</v>
      </c>
      <c r="H20" s="2"/>
      <c r="I20" s="104"/>
      <c r="J20" s="35" t="s">
        <v>24</v>
      </c>
      <c r="K20" s="83">
        <f>E20+'R6.1'!K20</f>
        <v>70</v>
      </c>
      <c r="L20" s="84">
        <f>F20+'R6.1'!L20</f>
        <v>69</v>
      </c>
      <c r="M20" s="85">
        <f t="shared" si="4"/>
        <v>101.44927536231884</v>
      </c>
      <c r="O20" s="104"/>
      <c r="P20" s="35" t="s">
        <v>24</v>
      </c>
      <c r="Q20" s="83">
        <f>'R6.1'!Q20+E20</f>
        <v>435</v>
      </c>
      <c r="R20" s="84">
        <f>'R6.1'!R20+F20</f>
        <v>385</v>
      </c>
      <c r="S20" s="85">
        <f t="shared" si="5"/>
        <v>112.98701298701299</v>
      </c>
    </row>
    <row r="21" spans="1:19" ht="24" customHeight="1" thickBot="1">
      <c r="A21" s="2"/>
      <c r="B21" s="2"/>
      <c r="C21" s="105"/>
      <c r="D21" s="37" t="s">
        <v>25</v>
      </c>
      <c r="E21" s="88">
        <v>16</v>
      </c>
      <c r="F21" s="89">
        <v>9</v>
      </c>
      <c r="G21" s="85">
        <f t="shared" si="3"/>
        <v>177.77777777777777</v>
      </c>
      <c r="H21" s="2"/>
      <c r="I21" s="105"/>
      <c r="J21" s="37" t="s">
        <v>25</v>
      </c>
      <c r="K21" s="88">
        <f>E21+'R6.1'!K21</f>
        <v>28</v>
      </c>
      <c r="L21" s="89">
        <f>F21+'R6.1'!L21</f>
        <v>20</v>
      </c>
      <c r="M21" s="85">
        <f t="shared" si="4"/>
        <v>140</v>
      </c>
      <c r="O21" s="105"/>
      <c r="P21" s="37" t="s">
        <v>25</v>
      </c>
      <c r="Q21" s="88">
        <f>'R6.1'!Q21+E21</f>
        <v>305</v>
      </c>
      <c r="R21" s="89">
        <f>'R6.1'!R21+F21</f>
        <v>170</v>
      </c>
      <c r="S21" s="85">
        <f t="shared" si="5"/>
        <v>179.41176470588235</v>
      </c>
    </row>
    <row r="22" spans="1:19" ht="24" customHeight="1">
      <c r="A22" s="2"/>
      <c r="B22" s="2"/>
      <c r="C22" s="106" t="s">
        <v>26</v>
      </c>
      <c r="D22" s="32" t="s">
        <v>27</v>
      </c>
      <c r="E22" s="81">
        <v>1030</v>
      </c>
      <c r="F22" s="82">
        <v>1437</v>
      </c>
      <c r="G22" s="70">
        <f t="shared" si="3"/>
        <v>71.67710508002784</v>
      </c>
      <c r="H22" s="2"/>
      <c r="I22" s="106" t="s">
        <v>26</v>
      </c>
      <c r="J22" s="32" t="s">
        <v>27</v>
      </c>
      <c r="K22" s="81">
        <f>E22+'R6.1'!K22</f>
        <v>1954</v>
      </c>
      <c r="L22" s="82">
        <f>F22+'R6.1'!L22</f>
        <v>2661</v>
      </c>
      <c r="M22" s="70">
        <f t="shared" si="4"/>
        <v>73.43104096204435</v>
      </c>
      <c r="O22" s="106" t="s">
        <v>26</v>
      </c>
      <c r="P22" s="32" t="s">
        <v>27</v>
      </c>
      <c r="Q22" s="81">
        <f>'R6.1'!Q22+E22</f>
        <v>13095</v>
      </c>
      <c r="R22" s="82">
        <f>'R6.1'!R22+F22</f>
        <v>12673</v>
      </c>
      <c r="S22" s="70">
        <f t="shared" si="5"/>
        <v>103.32991399037323</v>
      </c>
    </row>
    <row r="23" spans="1:19" ht="24" customHeight="1" thickBot="1">
      <c r="A23" s="2"/>
      <c r="B23" s="2"/>
      <c r="C23" s="107"/>
      <c r="D23" s="36" t="s">
        <v>28</v>
      </c>
      <c r="E23" s="88">
        <v>257</v>
      </c>
      <c r="F23" s="89">
        <v>368</v>
      </c>
      <c r="G23" s="90">
        <f t="shared" si="3"/>
        <v>69.83695652173914</v>
      </c>
      <c r="H23" s="2"/>
      <c r="I23" s="107"/>
      <c r="J23" s="36" t="s">
        <v>28</v>
      </c>
      <c r="K23" s="88">
        <f>E23+'R6.1'!K23</f>
        <v>500</v>
      </c>
      <c r="L23" s="89">
        <f>F23+'R6.1'!L23</f>
        <v>708</v>
      </c>
      <c r="M23" s="90">
        <f t="shared" si="4"/>
        <v>70.62146892655367</v>
      </c>
      <c r="O23" s="107"/>
      <c r="P23" s="36" t="s">
        <v>28</v>
      </c>
      <c r="Q23" s="88">
        <f>'R6.1'!Q23+E23</f>
        <v>3692</v>
      </c>
      <c r="R23" s="89">
        <f>'R6.1'!R23+F23</f>
        <v>3971</v>
      </c>
      <c r="S23" s="90">
        <f t="shared" si="5"/>
        <v>92.9740619491312</v>
      </c>
    </row>
    <row r="24" spans="1:19" ht="15" customHeight="1">
      <c r="A24" s="2"/>
      <c r="B24" s="2"/>
      <c r="D24" s="2"/>
      <c r="E24" s="2"/>
      <c r="F24" s="2"/>
      <c r="G24" s="2"/>
      <c r="H24" s="2"/>
      <c r="I24" s="28"/>
      <c r="J24" s="29"/>
      <c r="K24" s="2"/>
      <c r="L24" s="2"/>
      <c r="M24" s="2"/>
      <c r="O24" s="38"/>
      <c r="P24" s="2"/>
      <c r="Q24" s="2"/>
      <c r="R24" s="2"/>
      <c r="S24" s="2"/>
    </row>
    <row r="25" spans="1:19" ht="24" customHeight="1" thickBot="1">
      <c r="A25" s="2"/>
      <c r="B25" s="42" t="s">
        <v>1</v>
      </c>
      <c r="C25" s="42"/>
      <c r="D25" s="67" t="s">
        <v>29</v>
      </c>
      <c r="E25" s="53"/>
      <c r="F25" s="27"/>
      <c r="G25" s="2"/>
      <c r="I25" s="50" t="s">
        <v>2</v>
      </c>
      <c r="J25" s="53" t="s">
        <v>3</v>
      </c>
      <c r="K25" s="53"/>
      <c r="L25" s="27"/>
      <c r="M25" s="2"/>
      <c r="O25" s="50" t="s">
        <v>4</v>
      </c>
      <c r="P25" s="53" t="s">
        <v>17</v>
      </c>
      <c r="Q25" s="53"/>
      <c r="R25" s="27"/>
      <c r="S25" s="2"/>
    </row>
    <row r="26" spans="1:19" ht="24" customHeight="1" thickBot="1">
      <c r="A26" s="2"/>
      <c r="B26" s="2"/>
      <c r="C26" s="23"/>
      <c r="D26" s="24"/>
      <c r="E26" s="18" t="s">
        <v>35</v>
      </c>
      <c r="F26" s="16" t="s">
        <v>7</v>
      </c>
      <c r="G26" s="17" t="s">
        <v>8</v>
      </c>
      <c r="H26" s="2"/>
      <c r="I26" s="23"/>
      <c r="J26" s="24"/>
      <c r="K26" s="18" t="s">
        <v>34</v>
      </c>
      <c r="L26" s="16" t="s">
        <v>9</v>
      </c>
      <c r="M26" s="17" t="s">
        <v>8</v>
      </c>
      <c r="O26" s="23"/>
      <c r="P26" s="24"/>
      <c r="Q26" s="18" t="s">
        <v>34</v>
      </c>
      <c r="R26" s="16" t="s">
        <v>9</v>
      </c>
      <c r="S26" s="17" t="s">
        <v>8</v>
      </c>
    </row>
    <row r="27" spans="1:19" ht="24" customHeight="1">
      <c r="A27" s="45"/>
      <c r="B27" s="57"/>
      <c r="C27" s="103" t="s">
        <v>14</v>
      </c>
      <c r="D27" s="63" t="s">
        <v>30</v>
      </c>
      <c r="E27" s="81">
        <v>875</v>
      </c>
      <c r="F27" s="91">
        <v>744</v>
      </c>
      <c r="G27" s="70">
        <f aca="true" t="shared" si="6" ref="G27:G33">E27/F27*100</f>
        <v>117.60752688172043</v>
      </c>
      <c r="H27" s="2"/>
      <c r="I27" s="103" t="s">
        <v>14</v>
      </c>
      <c r="J27" s="63" t="s">
        <v>30</v>
      </c>
      <c r="K27" s="81">
        <f>E27+'R6.1'!K27</f>
        <v>1531</v>
      </c>
      <c r="L27" s="82">
        <f>F27+'R6.1'!L27</f>
        <v>1292</v>
      </c>
      <c r="M27" s="70">
        <f aca="true" t="shared" si="7" ref="M27:M33">K27/L27*100</f>
        <v>118.4984520123839</v>
      </c>
      <c r="O27" s="103" t="s">
        <v>14</v>
      </c>
      <c r="P27" s="63" t="s">
        <v>30</v>
      </c>
      <c r="Q27" s="81">
        <f>'R6.1'!Q27+E27</f>
        <v>8958</v>
      </c>
      <c r="R27" s="82">
        <f>'R6.1'!R27+F27</f>
        <v>8647</v>
      </c>
      <c r="S27" s="70">
        <f aca="true" t="shared" si="8" ref="S27:S33">Q27/R27*100</f>
        <v>103.59662310627964</v>
      </c>
    </row>
    <row r="28" spans="1:19" ht="24" customHeight="1">
      <c r="A28" s="45"/>
      <c r="B28" s="57"/>
      <c r="C28" s="104"/>
      <c r="D28" s="35" t="s">
        <v>31</v>
      </c>
      <c r="E28" s="86">
        <v>1816</v>
      </c>
      <c r="F28" s="92">
        <v>1613</v>
      </c>
      <c r="G28" s="85">
        <f t="shared" si="6"/>
        <v>112.58524488530688</v>
      </c>
      <c r="H28" s="2"/>
      <c r="I28" s="104"/>
      <c r="J28" s="35" t="s">
        <v>31</v>
      </c>
      <c r="K28" s="83">
        <f>E28+'R6.1'!K28</f>
        <v>3018</v>
      </c>
      <c r="L28" s="84">
        <f>F28+'R6.1'!L28</f>
        <v>2865</v>
      </c>
      <c r="M28" s="85">
        <f t="shared" si="7"/>
        <v>105.34031413612566</v>
      </c>
      <c r="O28" s="104"/>
      <c r="P28" s="35" t="s">
        <v>31</v>
      </c>
      <c r="Q28" s="83">
        <f>'R6.1'!Q28+E28</f>
        <v>18590</v>
      </c>
      <c r="R28" s="84">
        <f>'R6.1'!R28+F28</f>
        <v>17595</v>
      </c>
      <c r="S28" s="85">
        <f t="shared" si="8"/>
        <v>105.65501562944017</v>
      </c>
    </row>
    <row r="29" spans="1:19" ht="24" customHeight="1">
      <c r="A29" s="45"/>
      <c r="B29" s="57"/>
      <c r="C29" s="104"/>
      <c r="D29" s="21" t="s">
        <v>32</v>
      </c>
      <c r="E29" s="93">
        <v>241</v>
      </c>
      <c r="F29" s="94">
        <v>247</v>
      </c>
      <c r="G29" s="73">
        <f t="shared" si="6"/>
        <v>97.57085020242914</v>
      </c>
      <c r="H29" s="2"/>
      <c r="I29" s="104"/>
      <c r="J29" s="21" t="s">
        <v>32</v>
      </c>
      <c r="K29" s="95">
        <f>E29+'R6.1'!K29</f>
        <v>401</v>
      </c>
      <c r="L29" s="96">
        <f>F29+'R6.1'!L29</f>
        <v>439</v>
      </c>
      <c r="M29" s="73">
        <f t="shared" si="7"/>
        <v>91.34396355353076</v>
      </c>
      <c r="O29" s="104"/>
      <c r="P29" s="21" t="s">
        <v>32</v>
      </c>
      <c r="Q29" s="95">
        <f>'R6.1'!Q29+E29</f>
        <v>2436</v>
      </c>
      <c r="R29" s="96">
        <f>'R6.1'!R29+F29</f>
        <v>2559</v>
      </c>
      <c r="S29" s="73">
        <f t="shared" si="8"/>
        <v>95.1934349355217</v>
      </c>
    </row>
    <row r="30" spans="1:19" ht="24" customHeight="1" thickBot="1">
      <c r="A30" s="45"/>
      <c r="B30" s="57"/>
      <c r="C30" s="105"/>
      <c r="D30" s="61" t="s">
        <v>12</v>
      </c>
      <c r="E30" s="97">
        <f>SUM(E27:E29)</f>
        <v>2932</v>
      </c>
      <c r="F30" s="97">
        <f>SUM(F27:F29)</f>
        <v>2604</v>
      </c>
      <c r="G30" s="80">
        <f t="shared" si="6"/>
        <v>112.59600614439324</v>
      </c>
      <c r="H30" s="2"/>
      <c r="I30" s="105"/>
      <c r="J30" s="61" t="s">
        <v>12</v>
      </c>
      <c r="K30" s="98">
        <f>SUM(K27:K29)</f>
        <v>4950</v>
      </c>
      <c r="L30" s="97">
        <f>SUM(L27:L29)</f>
        <v>4596</v>
      </c>
      <c r="M30" s="80">
        <f t="shared" si="7"/>
        <v>107.70234986945171</v>
      </c>
      <c r="O30" s="105"/>
      <c r="P30" s="61" t="s">
        <v>12</v>
      </c>
      <c r="Q30" s="98">
        <f>SUM(Q27:Q29)</f>
        <v>29984</v>
      </c>
      <c r="R30" s="97">
        <f>SUM(R27:R29)</f>
        <v>28801</v>
      </c>
      <c r="S30" s="80">
        <f t="shared" si="8"/>
        <v>104.10749626749072</v>
      </c>
    </row>
    <row r="31" spans="1:19" ht="24" customHeight="1">
      <c r="A31" s="45"/>
      <c r="B31" s="57"/>
      <c r="C31" s="108" t="s">
        <v>11</v>
      </c>
      <c r="D31" s="64" t="s">
        <v>30</v>
      </c>
      <c r="E31" s="81">
        <v>686</v>
      </c>
      <c r="F31" s="82">
        <v>493</v>
      </c>
      <c r="G31" s="70">
        <f t="shared" si="6"/>
        <v>139.1480730223124</v>
      </c>
      <c r="H31" s="2"/>
      <c r="I31" s="108" t="s">
        <v>11</v>
      </c>
      <c r="J31" s="64" t="s">
        <v>30</v>
      </c>
      <c r="K31" s="81">
        <f>E31+'R6.1'!K31</f>
        <v>1163</v>
      </c>
      <c r="L31" s="82">
        <f>F31+'R6.1'!L31</f>
        <v>895</v>
      </c>
      <c r="M31" s="70">
        <f t="shared" si="7"/>
        <v>129.94413407821227</v>
      </c>
      <c r="O31" s="108" t="s">
        <v>11</v>
      </c>
      <c r="P31" s="64" t="s">
        <v>30</v>
      </c>
      <c r="Q31" s="81">
        <f>'R6.1'!Q31+E31</f>
        <v>6606</v>
      </c>
      <c r="R31" s="82">
        <f>'R6.1'!R31+F31</f>
        <v>6257</v>
      </c>
      <c r="S31" s="70">
        <f t="shared" si="8"/>
        <v>105.57775291673326</v>
      </c>
    </row>
    <row r="32" spans="1:19" ht="24" customHeight="1">
      <c r="A32" s="2"/>
      <c r="B32" s="2"/>
      <c r="C32" s="109"/>
      <c r="D32" s="33" t="s">
        <v>33</v>
      </c>
      <c r="E32" s="95">
        <v>5165</v>
      </c>
      <c r="F32" s="96">
        <v>4416</v>
      </c>
      <c r="G32" s="73">
        <f t="shared" si="6"/>
        <v>116.96105072463767</v>
      </c>
      <c r="H32" s="2"/>
      <c r="I32" s="109"/>
      <c r="J32" s="33" t="s">
        <v>33</v>
      </c>
      <c r="K32" s="95">
        <f>E32+'R6.1'!K32</f>
        <v>8874</v>
      </c>
      <c r="L32" s="96">
        <f>F32+'R6.1'!L32</f>
        <v>8196</v>
      </c>
      <c r="M32" s="73">
        <f t="shared" si="7"/>
        <v>108.2723279648609</v>
      </c>
      <c r="O32" s="109"/>
      <c r="P32" s="33" t="s">
        <v>33</v>
      </c>
      <c r="Q32" s="95">
        <f>'R6.1'!Q32+E32</f>
        <v>49235</v>
      </c>
      <c r="R32" s="96">
        <f>'R6.1'!R32+F32</f>
        <v>46291</v>
      </c>
      <c r="S32" s="73">
        <f t="shared" si="8"/>
        <v>106.35976755740857</v>
      </c>
    </row>
    <row r="33" spans="1:19" ht="24" customHeight="1" thickBot="1">
      <c r="A33" s="2"/>
      <c r="B33" s="2"/>
      <c r="C33" s="110"/>
      <c r="D33" s="62" t="s">
        <v>12</v>
      </c>
      <c r="E33" s="98">
        <f>SUM(E31:E32)</f>
        <v>5851</v>
      </c>
      <c r="F33" s="99">
        <f>SUM(F31:F32)</f>
        <v>4909</v>
      </c>
      <c r="G33" s="80">
        <f t="shared" si="6"/>
        <v>119.18924424526381</v>
      </c>
      <c r="H33" s="2"/>
      <c r="I33" s="110"/>
      <c r="J33" s="62" t="s">
        <v>12</v>
      </c>
      <c r="K33" s="98">
        <f>SUM(K31:K32)</f>
        <v>10037</v>
      </c>
      <c r="L33" s="99">
        <f>SUM(L31:L32)</f>
        <v>9091</v>
      </c>
      <c r="M33" s="80">
        <f t="shared" si="7"/>
        <v>110.4058959410406</v>
      </c>
      <c r="O33" s="110"/>
      <c r="P33" s="62" t="s">
        <v>12</v>
      </c>
      <c r="Q33" s="98">
        <f>SUM(Q31:Q32)</f>
        <v>55841</v>
      </c>
      <c r="R33" s="99">
        <f>SUM(R31:R32)</f>
        <v>52548</v>
      </c>
      <c r="S33" s="80">
        <f t="shared" si="8"/>
        <v>106.26665144249068</v>
      </c>
    </row>
    <row r="34" spans="1:13" ht="24" customHeight="1">
      <c r="A34" s="2"/>
      <c r="B34" s="2"/>
      <c r="D34" s="2"/>
      <c r="E34" s="101"/>
      <c r="F34" s="102"/>
      <c r="G34" s="2"/>
      <c r="H34" s="2"/>
      <c r="I34" s="2"/>
      <c r="J34" s="2"/>
      <c r="K34" s="2"/>
      <c r="L34" s="2"/>
      <c r="M34" s="2"/>
    </row>
    <row r="35" spans="1:10" ht="18" customHeight="1">
      <c r="A35" s="2"/>
      <c r="B35" s="2"/>
      <c r="D35" s="2"/>
      <c r="E35" s="2"/>
      <c r="F35" s="2"/>
      <c r="G35" s="2"/>
      <c r="H35" s="2"/>
      <c r="I35" s="2"/>
      <c r="J35" s="2"/>
    </row>
    <row r="36" spans="1:13" ht="18" customHeight="1">
      <c r="A36" s="2"/>
      <c r="B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8" customHeight="1">
      <c r="A37" s="2"/>
      <c r="B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8" customHeight="1">
      <c r="A38" s="2"/>
      <c r="B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8" customHeight="1">
      <c r="A39" s="2"/>
      <c r="B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8" customHeight="1">
      <c r="A40" s="2"/>
      <c r="B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8" customHeight="1">
      <c r="A41" s="2"/>
      <c r="B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8" customHeight="1">
      <c r="A42" s="2"/>
      <c r="B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8" customHeight="1">
      <c r="A43" s="2"/>
      <c r="B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8" customHeight="1">
      <c r="A44" s="2"/>
      <c r="B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8" customHeight="1">
      <c r="A45" s="2"/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8" customHeight="1">
      <c r="A46" s="2"/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8" customHeight="1">
      <c r="A47" s="2"/>
      <c r="B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8" customHeight="1">
      <c r="A48" s="2"/>
      <c r="B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8" customHeight="1">
      <c r="A49" s="2"/>
      <c r="B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8" customHeight="1">
      <c r="A50" s="2"/>
      <c r="B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8" customHeight="1">
      <c r="A51" s="2"/>
      <c r="B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8" customHeight="1">
      <c r="A52" s="2"/>
      <c r="B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8" customHeight="1">
      <c r="A53" s="2"/>
      <c r="B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8" customHeight="1">
      <c r="A54" s="2"/>
      <c r="B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8" customHeight="1">
      <c r="A55" s="2"/>
      <c r="B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8" customHeight="1">
      <c r="A56" s="2"/>
      <c r="B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8" customHeight="1">
      <c r="A57" s="2"/>
      <c r="B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8" customHeight="1">
      <c r="A58" s="2"/>
      <c r="B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8" customHeight="1">
      <c r="A59" s="2"/>
      <c r="B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8" customHeight="1">
      <c r="A60" s="2"/>
      <c r="B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8" customHeight="1">
      <c r="A61" s="2"/>
      <c r="B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8" customHeight="1">
      <c r="A62" s="2"/>
      <c r="B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8" customHeight="1">
      <c r="A63" s="2"/>
      <c r="B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8" customHeight="1">
      <c r="A64" s="2"/>
      <c r="B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8" customHeight="1">
      <c r="A65" s="2"/>
      <c r="B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8" customHeight="1">
      <c r="A66" s="2"/>
      <c r="B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8" customHeight="1">
      <c r="A67" s="2"/>
      <c r="B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8" customHeight="1">
      <c r="A68" s="2"/>
      <c r="B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8" customHeight="1">
      <c r="A69" s="2"/>
      <c r="B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8" customHeight="1">
      <c r="A70" s="2"/>
      <c r="B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8" customHeight="1">
      <c r="A71" s="2"/>
      <c r="B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8" customHeight="1">
      <c r="A72" s="2"/>
      <c r="B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8" customHeight="1">
      <c r="A73" s="2"/>
      <c r="B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8" customHeight="1">
      <c r="A74" s="2"/>
      <c r="B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8" customHeight="1">
      <c r="A75" s="2"/>
      <c r="B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8" customHeight="1">
      <c r="A76" s="2"/>
      <c r="B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8" customHeight="1">
      <c r="A77" s="2"/>
      <c r="B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8" customHeight="1">
      <c r="A78" s="2"/>
      <c r="B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8" customHeight="1">
      <c r="A79" s="2"/>
      <c r="B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8" customHeight="1">
      <c r="A80" s="2"/>
      <c r="B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8" customHeight="1">
      <c r="A81" s="2"/>
      <c r="B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8" customHeight="1">
      <c r="A82" s="2"/>
      <c r="B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8" customHeight="1">
      <c r="A83" s="2"/>
      <c r="B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8" customHeight="1">
      <c r="A84" s="2"/>
      <c r="B84" s="2"/>
      <c r="D84" s="2"/>
      <c r="E84" s="2"/>
      <c r="F84" s="2"/>
      <c r="G84" s="2"/>
      <c r="H84" s="2"/>
      <c r="I84" s="2"/>
      <c r="J84" s="2"/>
      <c r="K84" s="2"/>
      <c r="L84" s="2"/>
      <c r="M84" s="2"/>
    </row>
  </sheetData>
  <sheetProtection/>
  <mergeCells count="12">
    <mergeCell ref="C15:C21"/>
    <mergeCell ref="I15:I21"/>
    <mergeCell ref="O15:O21"/>
    <mergeCell ref="C22:C23"/>
    <mergeCell ref="I22:I23"/>
    <mergeCell ref="O22:O23"/>
    <mergeCell ref="C27:C30"/>
    <mergeCell ref="I27:I30"/>
    <mergeCell ref="O27:O30"/>
    <mergeCell ref="C31:C33"/>
    <mergeCell ref="I31:I33"/>
    <mergeCell ref="O31:O33"/>
  </mergeCells>
  <printOptions/>
  <pageMargins left="0.5905511811023623" right="0.5905511811023623" top="0.5905511811023623" bottom="0.2755905511811024" header="0.3937007874015748" footer="0.35433070866141736"/>
  <pageSetup horizontalDpi="600" verticalDpi="6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84"/>
  <sheetViews>
    <sheetView showGridLines="0" tabSelected="1" zoomScale="76" zoomScaleNormal="76" zoomScalePageLayoutView="0" workbookViewId="0" topLeftCell="A1">
      <selection activeCell="B33" sqref="B33"/>
    </sheetView>
  </sheetViews>
  <sheetFormatPr defaultColWidth="10.625" defaultRowHeight="18" customHeight="1"/>
  <cols>
    <col min="1" max="1" width="5.875" style="0" customWidth="1"/>
    <col min="2" max="2" width="1.37890625" style="0" customWidth="1"/>
    <col min="3" max="3" width="6.625" style="10" customWidth="1"/>
    <col min="4" max="4" width="9.625" style="0" customWidth="1"/>
    <col min="5" max="6" width="12.625" style="0" customWidth="1"/>
    <col min="7" max="7" width="10.625" style="0" customWidth="1"/>
    <col min="8" max="8" width="5.125" style="0" customWidth="1"/>
    <col min="9" max="9" width="6.875" style="0" customWidth="1"/>
    <col min="10" max="10" width="9.625" style="0" customWidth="1"/>
    <col min="11" max="12" width="13.625" style="0" customWidth="1"/>
    <col min="13" max="13" width="10.625" style="0" customWidth="1"/>
    <col min="14" max="14" width="5.125" style="0" customWidth="1"/>
    <col min="15" max="15" width="6.75390625" style="0" customWidth="1"/>
    <col min="16" max="16" width="10.625" style="0" customWidth="1"/>
    <col min="17" max="18" width="13.625" style="0" customWidth="1"/>
  </cols>
  <sheetData>
    <row r="1" spans="1:13" ht="18" customHeight="1">
      <c r="A1" s="66">
        <v>45352</v>
      </c>
      <c r="B1" s="4"/>
      <c r="C1" s="26"/>
      <c r="D1" s="4"/>
      <c r="E1" s="8"/>
      <c r="F1" s="8"/>
      <c r="G1" s="12"/>
      <c r="H1" s="12"/>
      <c r="I1" s="8"/>
      <c r="J1" s="8"/>
      <c r="K1" s="8"/>
      <c r="L1" s="4"/>
      <c r="M1" s="4"/>
    </row>
    <row r="2" spans="1:20" s="2" customFormat="1" ht="18" customHeight="1">
      <c r="A2" s="65" t="str">
        <f>"令和"&amp;YEAR(A1)-2018&amp;"年"&amp;MONTH(A1)&amp;"月度新車販売実績表"</f>
        <v>令和6年3月度新車販売実績表</v>
      </c>
      <c r="B2" s="4"/>
      <c r="C2" s="14"/>
      <c r="D2" s="13"/>
      <c r="E2" s="9"/>
      <c r="F2" s="9"/>
      <c r="G2" s="9"/>
      <c r="H2" s="39"/>
      <c r="I2" s="39"/>
      <c r="J2" s="39"/>
      <c r="K2" s="39"/>
      <c r="L2" s="39"/>
      <c r="M2" s="39"/>
      <c r="N2" s="39"/>
      <c r="O2" s="31"/>
      <c r="P2" s="31"/>
      <c r="Q2" s="30"/>
      <c r="R2" s="30"/>
      <c r="S2" s="30"/>
      <c r="T2" s="25"/>
    </row>
    <row r="3" spans="1:19" ht="24" customHeight="1">
      <c r="A3" s="4"/>
      <c r="B3" s="4"/>
      <c r="C3" s="14"/>
      <c r="D3" s="15"/>
      <c r="E3" s="8"/>
      <c r="F3" s="2"/>
      <c r="G3" s="8"/>
      <c r="H3" s="8"/>
      <c r="I3" s="11"/>
      <c r="J3" s="3"/>
      <c r="K3" s="5"/>
      <c r="L3" s="7"/>
      <c r="M3" s="7"/>
      <c r="Q3" s="58" t="s">
        <v>0</v>
      </c>
      <c r="R3" s="58"/>
      <c r="S3" s="58"/>
    </row>
    <row r="4" spans="1:19" ht="24" customHeight="1" thickBot="1">
      <c r="A4" s="4"/>
      <c r="B4" s="40" t="s">
        <v>1</v>
      </c>
      <c r="C4" s="40"/>
      <c r="D4" s="15"/>
      <c r="E4" s="6"/>
      <c r="F4" s="8"/>
      <c r="G4" s="3"/>
      <c r="I4" s="54" t="s">
        <v>2</v>
      </c>
      <c r="J4" s="53" t="s">
        <v>3</v>
      </c>
      <c r="K4" s="53"/>
      <c r="L4" s="8"/>
      <c r="M4" s="3"/>
      <c r="O4" s="54" t="s">
        <v>4</v>
      </c>
      <c r="P4" s="53" t="s">
        <v>5</v>
      </c>
      <c r="Q4" s="53"/>
      <c r="R4" s="8"/>
      <c r="S4" s="3"/>
    </row>
    <row r="5" spans="1:19" ht="24" customHeight="1" thickBot="1">
      <c r="A5" s="45"/>
      <c r="B5" s="45"/>
      <c r="C5" s="48" t="s">
        <v>6</v>
      </c>
      <c r="D5" s="49"/>
      <c r="E5" s="18" t="s">
        <v>35</v>
      </c>
      <c r="F5" s="16" t="s">
        <v>7</v>
      </c>
      <c r="G5" s="17" t="s">
        <v>8</v>
      </c>
      <c r="H5" s="11"/>
      <c r="I5" s="48" t="s">
        <v>6</v>
      </c>
      <c r="J5" s="49"/>
      <c r="K5" s="18" t="s">
        <v>34</v>
      </c>
      <c r="L5" s="16" t="s">
        <v>9</v>
      </c>
      <c r="M5" s="17" t="s">
        <v>8</v>
      </c>
      <c r="N5" s="1"/>
      <c r="O5" s="55" t="s">
        <v>6</v>
      </c>
      <c r="P5" s="56"/>
      <c r="Q5" s="18" t="s">
        <v>34</v>
      </c>
      <c r="R5" s="16" t="s">
        <v>9</v>
      </c>
      <c r="S5" s="17" t="s">
        <v>8</v>
      </c>
    </row>
    <row r="6" spans="1:19" ht="24" customHeight="1">
      <c r="A6" s="45"/>
      <c r="B6" s="45"/>
      <c r="C6" s="46" t="s">
        <v>10</v>
      </c>
      <c r="D6" s="47"/>
      <c r="E6" s="68">
        <f>SUM(E15:E21)</f>
        <v>3701</v>
      </c>
      <c r="F6" s="69">
        <f>SUM(F15:F21)</f>
        <v>5044</v>
      </c>
      <c r="G6" s="70">
        <f aca="true" t="shared" si="0" ref="G6:G11">E6/F6*100</f>
        <v>73.37430610626487</v>
      </c>
      <c r="H6" s="4"/>
      <c r="I6" s="46" t="s">
        <v>10</v>
      </c>
      <c r="J6" s="47"/>
      <c r="K6" s="68">
        <f>SUM(K15:K21)</f>
        <v>7712</v>
      </c>
      <c r="L6" s="69">
        <f>SUM(L15:L21)</f>
        <v>10375</v>
      </c>
      <c r="M6" s="70">
        <f aca="true" t="shared" si="1" ref="M6:M11">K6/L6*100</f>
        <v>74.33253012048193</v>
      </c>
      <c r="O6" s="46" t="s">
        <v>10</v>
      </c>
      <c r="P6" s="47"/>
      <c r="Q6" s="68">
        <f>SUM(Q15:Q21)</f>
        <v>31506</v>
      </c>
      <c r="R6" s="69">
        <f>SUM(R15:R21)</f>
        <v>30763</v>
      </c>
      <c r="S6" s="70">
        <f aca="true" t="shared" si="2" ref="S6:S11">Q6/R6*100</f>
        <v>102.4152390859149</v>
      </c>
    </row>
    <row r="7" spans="1:19" ht="24" customHeight="1">
      <c r="A7" s="45"/>
      <c r="B7" s="45"/>
      <c r="C7" s="43" t="s">
        <v>11</v>
      </c>
      <c r="D7" s="44"/>
      <c r="E7" s="71">
        <f>SUM(E22:E23)</f>
        <v>1888</v>
      </c>
      <c r="F7" s="72">
        <f>SUM(F22:F23)</f>
        <v>2572</v>
      </c>
      <c r="G7" s="73">
        <f t="shared" si="0"/>
        <v>73.40590979782272</v>
      </c>
      <c r="H7" s="2"/>
      <c r="I7" s="43" t="s">
        <v>11</v>
      </c>
      <c r="J7" s="44"/>
      <c r="K7" s="71">
        <f>SUM(K22:K23)</f>
        <v>4342</v>
      </c>
      <c r="L7" s="72">
        <f>SUM(L22:L23)</f>
        <v>5941</v>
      </c>
      <c r="M7" s="73">
        <f t="shared" si="1"/>
        <v>73.08533916849015</v>
      </c>
      <c r="O7" s="43" t="s">
        <v>11</v>
      </c>
      <c r="P7" s="44"/>
      <c r="Q7" s="71">
        <f>SUM(Q22:Q23)</f>
        <v>18675</v>
      </c>
      <c r="R7" s="72">
        <f>SUM(R22:R23)</f>
        <v>19216</v>
      </c>
      <c r="S7" s="73">
        <f t="shared" si="2"/>
        <v>97.18463780183181</v>
      </c>
    </row>
    <row r="8" spans="1:19" ht="24" customHeight="1" thickBot="1">
      <c r="A8" s="45"/>
      <c r="B8" s="45"/>
      <c r="C8" s="59" t="s">
        <v>12</v>
      </c>
      <c r="D8" s="60"/>
      <c r="E8" s="74">
        <f>SUM(E6:E7)</f>
        <v>5589</v>
      </c>
      <c r="F8" s="75">
        <f>SUM(F6:F7)</f>
        <v>7616</v>
      </c>
      <c r="G8" s="76">
        <f t="shared" si="0"/>
        <v>73.38497899159664</v>
      </c>
      <c r="H8" s="4"/>
      <c r="I8" s="59" t="s">
        <v>12</v>
      </c>
      <c r="J8" s="60"/>
      <c r="K8" s="74">
        <f>SUM(K6:K7)</f>
        <v>12054</v>
      </c>
      <c r="L8" s="75">
        <f>SUM(L6:L7)</f>
        <v>16316</v>
      </c>
      <c r="M8" s="76">
        <f t="shared" si="1"/>
        <v>73.87840156901201</v>
      </c>
      <c r="O8" s="59" t="s">
        <v>12</v>
      </c>
      <c r="P8" s="60"/>
      <c r="Q8" s="74">
        <f>SUM(Q6:Q7)</f>
        <v>50181</v>
      </c>
      <c r="R8" s="75">
        <f>SUM(R6:R7)</f>
        <v>49979</v>
      </c>
      <c r="S8" s="76">
        <f t="shared" si="2"/>
        <v>100.40416975129554</v>
      </c>
    </row>
    <row r="9" spans="1:19" ht="24" customHeight="1">
      <c r="A9" s="45"/>
      <c r="B9" s="45"/>
      <c r="C9" s="20" t="s">
        <v>13</v>
      </c>
      <c r="D9" s="32" t="s">
        <v>14</v>
      </c>
      <c r="E9" s="68">
        <v>303216</v>
      </c>
      <c r="F9" s="77">
        <v>378557</v>
      </c>
      <c r="G9" s="70">
        <f t="shared" si="0"/>
        <v>80.09784523862984</v>
      </c>
      <c r="H9" s="4"/>
      <c r="I9" s="20" t="s">
        <v>13</v>
      </c>
      <c r="J9" s="32" t="s">
        <v>14</v>
      </c>
      <c r="K9" s="68">
        <f>E9+'R6.2'!K9</f>
        <v>746911</v>
      </c>
      <c r="L9" s="69">
        <f>F9+'R6.2'!L9</f>
        <v>877891</v>
      </c>
      <c r="M9" s="70">
        <f t="shared" si="1"/>
        <v>85.08015231959321</v>
      </c>
      <c r="O9" s="20" t="s">
        <v>13</v>
      </c>
      <c r="P9" s="32" t="s">
        <v>14</v>
      </c>
      <c r="Q9" s="68">
        <f>'R6.2'!Q9+E9</f>
        <v>2903187</v>
      </c>
      <c r="R9" s="69">
        <f>'R6.2'!R9+F9</f>
        <v>2692960</v>
      </c>
      <c r="S9" s="70">
        <f t="shared" si="2"/>
        <v>107.8065400154477</v>
      </c>
    </row>
    <row r="10" spans="1:19" ht="24" customHeight="1">
      <c r="A10" s="45"/>
      <c r="B10" s="45"/>
      <c r="C10" s="22" t="s">
        <v>15</v>
      </c>
      <c r="D10" s="33" t="s">
        <v>11</v>
      </c>
      <c r="E10" s="78">
        <v>148228</v>
      </c>
      <c r="F10" s="79">
        <v>193937</v>
      </c>
      <c r="G10" s="73">
        <f t="shared" si="0"/>
        <v>76.43100594522963</v>
      </c>
      <c r="H10" s="4"/>
      <c r="I10" s="22" t="s">
        <v>15</v>
      </c>
      <c r="J10" s="33" t="s">
        <v>11</v>
      </c>
      <c r="K10" s="71">
        <f>E10+'R6.2'!K10</f>
        <v>384187</v>
      </c>
      <c r="L10" s="72">
        <f>F10+'R6.2'!L10</f>
        <v>503667</v>
      </c>
      <c r="M10" s="73">
        <f t="shared" si="1"/>
        <v>76.27797731437637</v>
      </c>
      <c r="O10" s="22" t="s">
        <v>15</v>
      </c>
      <c r="P10" s="33" t="s">
        <v>11</v>
      </c>
      <c r="Q10" s="100">
        <f>'R6.2'!Q10+E10</f>
        <v>1625439</v>
      </c>
      <c r="R10" s="72">
        <f>'R6.2'!R10+F10</f>
        <v>1692689</v>
      </c>
      <c r="S10" s="73">
        <f t="shared" si="2"/>
        <v>96.02703154566493</v>
      </c>
    </row>
    <row r="11" spans="1:19" ht="24" customHeight="1" thickBot="1">
      <c r="A11" s="45"/>
      <c r="B11" s="45"/>
      <c r="C11" s="19" t="s">
        <v>16</v>
      </c>
      <c r="D11" s="61" t="s">
        <v>12</v>
      </c>
      <c r="E11" s="74">
        <f>SUM(E9:E10)</f>
        <v>451444</v>
      </c>
      <c r="F11" s="75">
        <f>SUM(F9:F10)</f>
        <v>572494</v>
      </c>
      <c r="G11" s="80">
        <f t="shared" si="0"/>
        <v>78.85567359657918</v>
      </c>
      <c r="H11" s="4"/>
      <c r="I11" s="19" t="s">
        <v>16</v>
      </c>
      <c r="J11" s="61" t="s">
        <v>12</v>
      </c>
      <c r="K11" s="74">
        <f>SUM(K9:K10)</f>
        <v>1131098</v>
      </c>
      <c r="L11" s="75">
        <f>SUM(L9:L10)</f>
        <v>1381558</v>
      </c>
      <c r="M11" s="80">
        <f t="shared" si="1"/>
        <v>81.87119179940329</v>
      </c>
      <c r="O11" s="19" t="s">
        <v>16</v>
      </c>
      <c r="P11" s="61" t="s">
        <v>12</v>
      </c>
      <c r="Q11" s="74">
        <f>SUM(Q9:Q10)</f>
        <v>4528626</v>
      </c>
      <c r="R11" s="75">
        <f>SUM(R9:R10)</f>
        <v>4385649</v>
      </c>
      <c r="S11" s="80">
        <f t="shared" si="2"/>
        <v>103.26011041923329</v>
      </c>
    </row>
    <row r="12" spans="1:19" ht="15" customHeight="1">
      <c r="A12" s="4"/>
      <c r="B12" s="4"/>
      <c r="C12" s="8"/>
      <c r="D12" s="4"/>
      <c r="E12" s="4"/>
      <c r="F12" s="4"/>
      <c r="G12" s="4"/>
      <c r="H12" s="4"/>
      <c r="I12" s="8"/>
      <c r="J12" s="4"/>
      <c r="K12" s="4"/>
      <c r="L12" s="4"/>
      <c r="M12" s="4"/>
      <c r="N12" s="1"/>
      <c r="O12" s="8"/>
      <c r="P12" s="4"/>
      <c r="Q12" s="4"/>
      <c r="R12" s="4"/>
      <c r="S12" s="4"/>
    </row>
    <row r="13" spans="1:19" ht="24" customHeight="1" thickBot="1">
      <c r="A13" s="4"/>
      <c r="B13" s="41" t="s">
        <v>1</v>
      </c>
      <c r="C13" s="41"/>
      <c r="D13" s="8"/>
      <c r="E13" s="53"/>
      <c r="F13" s="4"/>
      <c r="G13" s="4"/>
      <c r="I13" s="54" t="s">
        <v>2</v>
      </c>
      <c r="J13" s="53" t="s">
        <v>3</v>
      </c>
      <c r="K13" s="53"/>
      <c r="L13" s="4"/>
      <c r="M13" s="4"/>
      <c r="O13" s="54" t="s">
        <v>4</v>
      </c>
      <c r="P13" s="53" t="s">
        <v>17</v>
      </c>
      <c r="Q13" s="53"/>
      <c r="R13" s="4"/>
      <c r="S13" s="4"/>
    </row>
    <row r="14" spans="1:19" ht="24" customHeight="1" thickBot="1">
      <c r="A14" s="4"/>
      <c r="B14" s="4"/>
      <c r="C14" s="51" t="s">
        <v>18</v>
      </c>
      <c r="D14" s="52"/>
      <c r="E14" s="18" t="s">
        <v>35</v>
      </c>
      <c r="F14" s="16" t="s">
        <v>7</v>
      </c>
      <c r="G14" s="17" t="s">
        <v>8</v>
      </c>
      <c r="H14" s="4"/>
      <c r="I14" s="51" t="s">
        <v>18</v>
      </c>
      <c r="J14" s="52"/>
      <c r="K14" s="18" t="s">
        <v>34</v>
      </c>
      <c r="L14" s="16" t="s">
        <v>9</v>
      </c>
      <c r="M14" s="17" t="s">
        <v>8</v>
      </c>
      <c r="O14" s="51" t="s">
        <v>18</v>
      </c>
      <c r="P14" s="52"/>
      <c r="Q14" s="18" t="s">
        <v>34</v>
      </c>
      <c r="R14" s="16" t="s">
        <v>9</v>
      </c>
      <c r="S14" s="17" t="s">
        <v>8</v>
      </c>
    </row>
    <row r="15" spans="1:19" ht="24" customHeight="1">
      <c r="A15" s="45"/>
      <c r="B15" s="57"/>
      <c r="C15" s="103" t="s">
        <v>14</v>
      </c>
      <c r="D15" s="34" t="s">
        <v>19</v>
      </c>
      <c r="E15" s="81">
        <v>2322</v>
      </c>
      <c r="F15" s="82">
        <v>2824</v>
      </c>
      <c r="G15" s="70">
        <f aca="true" t="shared" si="3" ref="G15:G23">E15/F15*100</f>
        <v>82.22379603399433</v>
      </c>
      <c r="H15" s="4"/>
      <c r="I15" s="103" t="s">
        <v>14</v>
      </c>
      <c r="J15" s="34" t="s">
        <v>19</v>
      </c>
      <c r="K15" s="81">
        <f>E15+'R6.2'!K15</f>
        <v>4745</v>
      </c>
      <c r="L15" s="82">
        <f>F15+'R6.2'!L15</f>
        <v>5738</v>
      </c>
      <c r="M15" s="70">
        <f aca="true" t="shared" si="4" ref="M15:M23">K15/L15*100</f>
        <v>82.6943185779017</v>
      </c>
      <c r="O15" s="103" t="s">
        <v>14</v>
      </c>
      <c r="P15" s="34" t="s">
        <v>19</v>
      </c>
      <c r="Q15" s="81">
        <f>'R6.2'!Q15+E15</f>
        <v>17609</v>
      </c>
      <c r="R15" s="82">
        <f>'R6.2'!R15+F15</f>
        <v>15836</v>
      </c>
      <c r="S15" s="70">
        <f aca="true" t="shared" si="5" ref="S15:S23">Q15/R15*100</f>
        <v>111.19600909320535</v>
      </c>
    </row>
    <row r="16" spans="1:19" ht="24" customHeight="1">
      <c r="A16" s="45"/>
      <c r="B16" s="57"/>
      <c r="C16" s="104"/>
      <c r="D16" s="35" t="s">
        <v>20</v>
      </c>
      <c r="E16" s="83">
        <v>937</v>
      </c>
      <c r="F16" s="84">
        <v>1591</v>
      </c>
      <c r="G16" s="85">
        <f t="shared" si="3"/>
        <v>58.893777498428655</v>
      </c>
      <c r="H16" s="4"/>
      <c r="I16" s="104"/>
      <c r="J16" s="35" t="s">
        <v>20</v>
      </c>
      <c r="K16" s="83">
        <f>E16+'R6.2'!K16</f>
        <v>2056</v>
      </c>
      <c r="L16" s="84">
        <f>F16+'R6.2'!L16</f>
        <v>3360</v>
      </c>
      <c r="M16" s="85">
        <f t="shared" si="4"/>
        <v>61.1904761904762</v>
      </c>
      <c r="O16" s="104"/>
      <c r="P16" s="35" t="s">
        <v>20</v>
      </c>
      <c r="Q16" s="83">
        <f>'R6.2'!Q16+E16</f>
        <v>9692</v>
      </c>
      <c r="R16" s="84">
        <f>'R6.2'!R16+F16</f>
        <v>10697</v>
      </c>
      <c r="S16" s="85">
        <f t="shared" si="5"/>
        <v>90.60484247919977</v>
      </c>
    </row>
    <row r="17" spans="1:19" ht="24" customHeight="1">
      <c r="A17" s="45"/>
      <c r="B17" s="57"/>
      <c r="C17" s="104"/>
      <c r="D17" s="35" t="s">
        <v>21</v>
      </c>
      <c r="E17" s="83">
        <v>137</v>
      </c>
      <c r="F17" s="84">
        <v>205</v>
      </c>
      <c r="G17" s="85">
        <f t="shared" si="3"/>
        <v>66.82926829268293</v>
      </c>
      <c r="H17" s="4"/>
      <c r="I17" s="104"/>
      <c r="J17" s="35" t="s">
        <v>21</v>
      </c>
      <c r="K17" s="83">
        <f>E17+'R6.2'!K17</f>
        <v>276</v>
      </c>
      <c r="L17" s="84">
        <f>F17+'R6.2'!L17</f>
        <v>361</v>
      </c>
      <c r="M17" s="85">
        <f t="shared" si="4"/>
        <v>76.45429362880887</v>
      </c>
      <c r="O17" s="104"/>
      <c r="P17" s="35" t="s">
        <v>21</v>
      </c>
      <c r="Q17" s="83">
        <f>'R6.2'!Q17+E17</f>
        <v>1080</v>
      </c>
      <c r="R17" s="84">
        <f>'R6.2'!R17+F17</f>
        <v>1185</v>
      </c>
      <c r="S17" s="85">
        <f t="shared" si="5"/>
        <v>91.13924050632912</v>
      </c>
    </row>
    <row r="18" spans="1:19" ht="24" customHeight="1">
      <c r="A18" s="45"/>
      <c r="B18" s="57"/>
      <c r="C18" s="104"/>
      <c r="D18" s="35" t="s">
        <v>22</v>
      </c>
      <c r="E18" s="83">
        <v>182</v>
      </c>
      <c r="F18" s="84">
        <v>304</v>
      </c>
      <c r="G18" s="85">
        <f t="shared" si="3"/>
        <v>59.86842105263158</v>
      </c>
      <c r="H18" s="4"/>
      <c r="I18" s="104"/>
      <c r="J18" s="35" t="s">
        <v>22</v>
      </c>
      <c r="K18" s="83">
        <f>E18+'R6.2'!K18</f>
        <v>402</v>
      </c>
      <c r="L18" s="84">
        <f>F18+'R6.2'!L18</f>
        <v>706</v>
      </c>
      <c r="M18" s="85">
        <f t="shared" si="4"/>
        <v>56.94050991501416</v>
      </c>
      <c r="O18" s="104"/>
      <c r="P18" s="35" t="s">
        <v>22</v>
      </c>
      <c r="Q18" s="83">
        <f>'R6.2'!Q18+E18</f>
        <v>2202</v>
      </c>
      <c r="R18" s="84">
        <f>'R6.2'!R18+F18</f>
        <v>2346</v>
      </c>
      <c r="S18" s="85">
        <f t="shared" si="5"/>
        <v>93.86189258312021</v>
      </c>
    </row>
    <row r="19" spans="1:19" ht="24" customHeight="1">
      <c r="A19" s="45"/>
      <c r="B19" s="57"/>
      <c r="C19" s="104"/>
      <c r="D19" s="35" t="s">
        <v>23</v>
      </c>
      <c r="E19" s="86">
        <v>12</v>
      </c>
      <c r="F19" s="87">
        <v>10</v>
      </c>
      <c r="G19" s="85">
        <f t="shared" si="3"/>
        <v>120</v>
      </c>
      <c r="H19" s="2"/>
      <c r="I19" s="104"/>
      <c r="J19" s="35" t="s">
        <v>23</v>
      </c>
      <c r="K19" s="83">
        <f>E19+'R6.2'!K19</f>
        <v>24</v>
      </c>
      <c r="L19" s="84">
        <f>F19+'R6.2'!L19</f>
        <v>11</v>
      </c>
      <c r="M19" s="85">
        <f t="shared" si="4"/>
        <v>218.18181818181816</v>
      </c>
      <c r="O19" s="104"/>
      <c r="P19" s="35" t="s">
        <v>23</v>
      </c>
      <c r="Q19" s="83">
        <f>'R6.2'!Q19+E19</f>
        <v>72</v>
      </c>
      <c r="R19" s="84">
        <f>'R6.2'!R19+F19</f>
        <v>34</v>
      </c>
      <c r="S19" s="85">
        <f t="shared" si="5"/>
        <v>211.76470588235296</v>
      </c>
    </row>
    <row r="20" spans="1:19" ht="24" customHeight="1">
      <c r="A20" s="45"/>
      <c r="B20" s="57"/>
      <c r="C20" s="104"/>
      <c r="D20" s="35" t="s">
        <v>24</v>
      </c>
      <c r="E20" s="83">
        <v>85</v>
      </c>
      <c r="F20" s="84">
        <v>97</v>
      </c>
      <c r="G20" s="85">
        <f t="shared" si="3"/>
        <v>87.62886597938144</v>
      </c>
      <c r="H20" s="2"/>
      <c r="I20" s="104"/>
      <c r="J20" s="35" t="s">
        <v>24</v>
      </c>
      <c r="K20" s="83">
        <f>E20+'R6.2'!K20</f>
        <v>155</v>
      </c>
      <c r="L20" s="84">
        <f>F20+'R6.2'!L20</f>
        <v>166</v>
      </c>
      <c r="M20" s="85">
        <f t="shared" si="4"/>
        <v>93.37349397590361</v>
      </c>
      <c r="O20" s="104"/>
      <c r="P20" s="35" t="s">
        <v>24</v>
      </c>
      <c r="Q20" s="83">
        <f>'R6.2'!Q20+E20</f>
        <v>520</v>
      </c>
      <c r="R20" s="84">
        <f>'R6.2'!R20+F20</f>
        <v>482</v>
      </c>
      <c r="S20" s="85">
        <f t="shared" si="5"/>
        <v>107.88381742738589</v>
      </c>
    </row>
    <row r="21" spans="1:19" ht="24" customHeight="1" thickBot="1">
      <c r="A21" s="2"/>
      <c r="B21" s="2"/>
      <c r="C21" s="105"/>
      <c r="D21" s="37" t="s">
        <v>25</v>
      </c>
      <c r="E21" s="88">
        <v>26</v>
      </c>
      <c r="F21" s="89">
        <v>13</v>
      </c>
      <c r="G21" s="85">
        <f t="shared" si="3"/>
        <v>200</v>
      </c>
      <c r="H21" s="2"/>
      <c r="I21" s="105"/>
      <c r="J21" s="37" t="s">
        <v>25</v>
      </c>
      <c r="K21" s="88">
        <f>E21+'R6.2'!K21</f>
        <v>54</v>
      </c>
      <c r="L21" s="89">
        <f>F21+'R6.2'!L21</f>
        <v>33</v>
      </c>
      <c r="M21" s="85">
        <f t="shared" si="4"/>
        <v>163.63636363636365</v>
      </c>
      <c r="O21" s="105"/>
      <c r="P21" s="37" t="s">
        <v>25</v>
      </c>
      <c r="Q21" s="88">
        <f>'R6.2'!Q21+E21</f>
        <v>331</v>
      </c>
      <c r="R21" s="89">
        <f>'R6.2'!R21+F21</f>
        <v>183</v>
      </c>
      <c r="S21" s="85">
        <f t="shared" si="5"/>
        <v>180.87431693989072</v>
      </c>
    </row>
    <row r="22" spans="1:19" ht="24" customHeight="1">
      <c r="A22" s="2"/>
      <c r="B22" s="2"/>
      <c r="C22" s="106" t="s">
        <v>26</v>
      </c>
      <c r="D22" s="32" t="s">
        <v>27</v>
      </c>
      <c r="E22" s="81">
        <v>1472</v>
      </c>
      <c r="F22" s="82">
        <v>2025</v>
      </c>
      <c r="G22" s="70">
        <f t="shared" si="3"/>
        <v>72.69135802469135</v>
      </c>
      <c r="H22" s="2"/>
      <c r="I22" s="106" t="s">
        <v>26</v>
      </c>
      <c r="J22" s="32" t="s">
        <v>27</v>
      </c>
      <c r="K22" s="81">
        <f>E22+'R6.2'!K22</f>
        <v>3426</v>
      </c>
      <c r="L22" s="82">
        <f>F22+'R6.2'!L22</f>
        <v>4686</v>
      </c>
      <c r="M22" s="70">
        <f t="shared" si="4"/>
        <v>73.11139564660691</v>
      </c>
      <c r="O22" s="106" t="s">
        <v>26</v>
      </c>
      <c r="P22" s="32" t="s">
        <v>27</v>
      </c>
      <c r="Q22" s="81">
        <f>'R6.2'!Q22+E22</f>
        <v>14567</v>
      </c>
      <c r="R22" s="82">
        <f>'R6.2'!R22+F22</f>
        <v>14698</v>
      </c>
      <c r="S22" s="70">
        <f t="shared" si="5"/>
        <v>99.10872227513947</v>
      </c>
    </row>
    <row r="23" spans="1:19" ht="24" customHeight="1" thickBot="1">
      <c r="A23" s="2"/>
      <c r="B23" s="2"/>
      <c r="C23" s="107"/>
      <c r="D23" s="36" t="s">
        <v>28</v>
      </c>
      <c r="E23" s="88">
        <v>416</v>
      </c>
      <c r="F23" s="89">
        <v>547</v>
      </c>
      <c r="G23" s="90">
        <f t="shared" si="3"/>
        <v>76.05118829981718</v>
      </c>
      <c r="H23" s="2"/>
      <c r="I23" s="107"/>
      <c r="J23" s="36" t="s">
        <v>28</v>
      </c>
      <c r="K23" s="88">
        <f>E23+'R6.2'!K23</f>
        <v>916</v>
      </c>
      <c r="L23" s="89">
        <f>F23+'R6.2'!L23</f>
        <v>1255</v>
      </c>
      <c r="M23" s="90">
        <f t="shared" si="4"/>
        <v>72.98804780876495</v>
      </c>
      <c r="O23" s="107"/>
      <c r="P23" s="36" t="s">
        <v>28</v>
      </c>
      <c r="Q23" s="88">
        <f>'R6.2'!Q23+E23</f>
        <v>4108</v>
      </c>
      <c r="R23" s="89">
        <f>'R6.2'!R23+F23</f>
        <v>4518</v>
      </c>
      <c r="S23" s="90">
        <f t="shared" si="5"/>
        <v>90.92518813634352</v>
      </c>
    </row>
    <row r="24" spans="1:19" ht="15" customHeight="1">
      <c r="A24" s="2"/>
      <c r="B24" s="2"/>
      <c r="D24" s="2"/>
      <c r="E24" s="2"/>
      <c r="F24" s="2"/>
      <c r="G24" s="2"/>
      <c r="H24" s="2"/>
      <c r="I24" s="28"/>
      <c r="J24" s="29"/>
      <c r="K24" s="2"/>
      <c r="L24" s="2"/>
      <c r="M24" s="2"/>
      <c r="O24" s="38"/>
      <c r="P24" s="2"/>
      <c r="Q24" s="2"/>
      <c r="R24" s="2"/>
      <c r="S24" s="2"/>
    </row>
    <row r="25" spans="1:19" ht="24" customHeight="1" thickBot="1">
      <c r="A25" s="2"/>
      <c r="B25" s="42" t="s">
        <v>1</v>
      </c>
      <c r="C25" s="42"/>
      <c r="D25" s="67" t="s">
        <v>29</v>
      </c>
      <c r="E25" s="53"/>
      <c r="F25" s="27"/>
      <c r="G25" s="2"/>
      <c r="I25" s="50" t="s">
        <v>2</v>
      </c>
      <c r="J25" s="53" t="s">
        <v>3</v>
      </c>
      <c r="K25" s="53"/>
      <c r="L25" s="27"/>
      <c r="M25" s="2"/>
      <c r="O25" s="50" t="s">
        <v>4</v>
      </c>
      <c r="P25" s="53" t="s">
        <v>17</v>
      </c>
      <c r="Q25" s="53"/>
      <c r="R25" s="27"/>
      <c r="S25" s="2"/>
    </row>
    <row r="26" spans="1:19" ht="24" customHeight="1" thickBot="1">
      <c r="A26" s="2"/>
      <c r="B26" s="2"/>
      <c r="C26" s="23"/>
      <c r="D26" s="24"/>
      <c r="E26" s="18" t="s">
        <v>35</v>
      </c>
      <c r="F26" s="16" t="s">
        <v>7</v>
      </c>
      <c r="G26" s="17" t="s">
        <v>8</v>
      </c>
      <c r="H26" s="2"/>
      <c r="I26" s="23"/>
      <c r="J26" s="24"/>
      <c r="K26" s="18" t="s">
        <v>34</v>
      </c>
      <c r="L26" s="16" t="s">
        <v>9</v>
      </c>
      <c r="M26" s="17" t="s">
        <v>8</v>
      </c>
      <c r="O26" s="23"/>
      <c r="P26" s="24"/>
      <c r="Q26" s="18" t="s">
        <v>34</v>
      </c>
      <c r="R26" s="16" t="s">
        <v>9</v>
      </c>
      <c r="S26" s="17" t="s">
        <v>8</v>
      </c>
    </row>
    <row r="27" spans="1:19" ht="24" customHeight="1">
      <c r="A27" s="45"/>
      <c r="B27" s="57"/>
      <c r="C27" s="103" t="s">
        <v>14</v>
      </c>
      <c r="D27" s="63" t="s">
        <v>30</v>
      </c>
      <c r="E27" s="81">
        <v>1299</v>
      </c>
      <c r="F27" s="91">
        <v>1116</v>
      </c>
      <c r="G27" s="70">
        <f aca="true" t="shared" si="6" ref="G27:G33">E27/F27*100</f>
        <v>116.3978494623656</v>
      </c>
      <c r="H27" s="2"/>
      <c r="I27" s="103" t="s">
        <v>14</v>
      </c>
      <c r="J27" s="63" t="s">
        <v>30</v>
      </c>
      <c r="K27" s="81">
        <f>E27+'R6.2'!K27</f>
        <v>2830</v>
      </c>
      <c r="L27" s="82">
        <f>F27+'R6.2'!L27</f>
        <v>2408</v>
      </c>
      <c r="M27" s="70">
        <f aca="true" t="shared" si="7" ref="M27:M33">K27/L27*100</f>
        <v>117.52491694352159</v>
      </c>
      <c r="O27" s="103" t="s">
        <v>14</v>
      </c>
      <c r="P27" s="63" t="s">
        <v>30</v>
      </c>
      <c r="Q27" s="81">
        <f>'R6.2'!Q27+E27</f>
        <v>10257</v>
      </c>
      <c r="R27" s="82">
        <f>'R6.2'!R27+F27</f>
        <v>9763</v>
      </c>
      <c r="S27" s="70">
        <f aca="true" t="shared" si="8" ref="S27:S33">Q27/R27*100</f>
        <v>105.05992010652463</v>
      </c>
    </row>
    <row r="28" spans="1:19" ht="24" customHeight="1">
      <c r="A28" s="45"/>
      <c r="B28" s="57"/>
      <c r="C28" s="104"/>
      <c r="D28" s="35" t="s">
        <v>31</v>
      </c>
      <c r="E28" s="86">
        <v>2883</v>
      </c>
      <c r="F28" s="92">
        <v>2917</v>
      </c>
      <c r="G28" s="85">
        <f t="shared" si="6"/>
        <v>98.8344189235516</v>
      </c>
      <c r="H28" s="2"/>
      <c r="I28" s="104"/>
      <c r="J28" s="35" t="s">
        <v>31</v>
      </c>
      <c r="K28" s="83">
        <f>E28+'R6.2'!K28</f>
        <v>5901</v>
      </c>
      <c r="L28" s="84">
        <f>F28+'R6.2'!L28</f>
        <v>5782</v>
      </c>
      <c r="M28" s="85">
        <f t="shared" si="7"/>
        <v>102.05811138014529</v>
      </c>
      <c r="O28" s="104"/>
      <c r="P28" s="35" t="s">
        <v>31</v>
      </c>
      <c r="Q28" s="83">
        <f>'R6.2'!Q28+E28</f>
        <v>21473</v>
      </c>
      <c r="R28" s="84">
        <f>'R6.2'!R28+F28</f>
        <v>20512</v>
      </c>
      <c r="S28" s="85">
        <f t="shared" si="8"/>
        <v>104.68506240249611</v>
      </c>
    </row>
    <row r="29" spans="1:19" ht="24" customHeight="1">
      <c r="A29" s="45"/>
      <c r="B29" s="57"/>
      <c r="C29" s="104"/>
      <c r="D29" s="21" t="s">
        <v>32</v>
      </c>
      <c r="E29" s="93">
        <v>334</v>
      </c>
      <c r="F29" s="94">
        <v>363</v>
      </c>
      <c r="G29" s="73">
        <f t="shared" si="6"/>
        <v>92.01101928374655</v>
      </c>
      <c r="H29" s="2"/>
      <c r="I29" s="104"/>
      <c r="J29" s="21" t="s">
        <v>32</v>
      </c>
      <c r="K29" s="95">
        <f>E29+'R6.2'!K29</f>
        <v>735</v>
      </c>
      <c r="L29" s="96">
        <f>F29+'R6.2'!L29</f>
        <v>802</v>
      </c>
      <c r="M29" s="73">
        <f t="shared" si="7"/>
        <v>91.64588528678304</v>
      </c>
      <c r="O29" s="104"/>
      <c r="P29" s="21" t="s">
        <v>32</v>
      </c>
      <c r="Q29" s="95">
        <f>'R6.2'!Q29+E29</f>
        <v>2770</v>
      </c>
      <c r="R29" s="96">
        <f>'R6.2'!R29+F29</f>
        <v>2922</v>
      </c>
      <c r="S29" s="73">
        <f t="shared" si="8"/>
        <v>94.79808350444901</v>
      </c>
    </row>
    <row r="30" spans="1:19" ht="24" customHeight="1" thickBot="1">
      <c r="A30" s="45"/>
      <c r="B30" s="57"/>
      <c r="C30" s="105"/>
      <c r="D30" s="61" t="s">
        <v>12</v>
      </c>
      <c r="E30" s="97">
        <f>SUM(E27:E29)</f>
        <v>4516</v>
      </c>
      <c r="F30" s="97">
        <f>SUM(F27:F29)</f>
        <v>4396</v>
      </c>
      <c r="G30" s="80">
        <f t="shared" si="6"/>
        <v>102.729754322111</v>
      </c>
      <c r="H30" s="2"/>
      <c r="I30" s="105"/>
      <c r="J30" s="61" t="s">
        <v>12</v>
      </c>
      <c r="K30" s="98">
        <f>SUM(K27:K29)</f>
        <v>9466</v>
      </c>
      <c r="L30" s="97">
        <f>SUM(L27:L29)</f>
        <v>8992</v>
      </c>
      <c r="M30" s="80">
        <f t="shared" si="7"/>
        <v>105.27135231316727</v>
      </c>
      <c r="O30" s="105"/>
      <c r="P30" s="61" t="s">
        <v>12</v>
      </c>
      <c r="Q30" s="98">
        <f>SUM(Q27:Q29)</f>
        <v>34500</v>
      </c>
      <c r="R30" s="97">
        <f>SUM(R27:R29)</f>
        <v>33197</v>
      </c>
      <c r="S30" s="80">
        <f t="shared" si="8"/>
        <v>103.92505346868693</v>
      </c>
    </row>
    <row r="31" spans="1:19" ht="24" customHeight="1">
      <c r="A31" s="45"/>
      <c r="B31" s="57"/>
      <c r="C31" s="108" t="s">
        <v>11</v>
      </c>
      <c r="D31" s="64" t="s">
        <v>30</v>
      </c>
      <c r="E31" s="81">
        <v>785</v>
      </c>
      <c r="F31" s="82">
        <v>673</v>
      </c>
      <c r="G31" s="70">
        <f t="shared" si="6"/>
        <v>116.64190193164934</v>
      </c>
      <c r="H31" s="2"/>
      <c r="I31" s="108" t="s">
        <v>11</v>
      </c>
      <c r="J31" s="64" t="s">
        <v>30</v>
      </c>
      <c r="K31" s="81">
        <f>E31+'R6.2'!K31</f>
        <v>1948</v>
      </c>
      <c r="L31" s="82">
        <f>F31+'R6.2'!L31</f>
        <v>1568</v>
      </c>
      <c r="M31" s="70">
        <f t="shared" si="7"/>
        <v>124.23469387755102</v>
      </c>
      <c r="O31" s="108" t="s">
        <v>11</v>
      </c>
      <c r="P31" s="64" t="s">
        <v>30</v>
      </c>
      <c r="Q31" s="81">
        <f>'R6.2'!Q31+E31</f>
        <v>7391</v>
      </c>
      <c r="R31" s="82">
        <f>'R6.2'!R31+F31</f>
        <v>6930</v>
      </c>
      <c r="S31" s="70">
        <f t="shared" si="8"/>
        <v>106.65223665223664</v>
      </c>
    </row>
    <row r="32" spans="1:19" ht="24" customHeight="1">
      <c r="A32" s="2"/>
      <c r="B32" s="2"/>
      <c r="C32" s="109"/>
      <c r="D32" s="33" t="s">
        <v>33</v>
      </c>
      <c r="E32" s="95">
        <v>8010</v>
      </c>
      <c r="F32" s="96">
        <v>8565</v>
      </c>
      <c r="G32" s="73">
        <f t="shared" si="6"/>
        <v>93.52014010507881</v>
      </c>
      <c r="H32" s="2"/>
      <c r="I32" s="109"/>
      <c r="J32" s="33" t="s">
        <v>33</v>
      </c>
      <c r="K32" s="95">
        <f>E32+'R6.2'!K32</f>
        <v>16884</v>
      </c>
      <c r="L32" s="96">
        <f>F32+'R6.2'!L32</f>
        <v>16761</v>
      </c>
      <c r="M32" s="73">
        <f t="shared" si="7"/>
        <v>100.73384642921066</v>
      </c>
      <c r="O32" s="109"/>
      <c r="P32" s="33" t="s">
        <v>33</v>
      </c>
      <c r="Q32" s="95">
        <f>'R6.2'!Q32+E32</f>
        <v>57245</v>
      </c>
      <c r="R32" s="96">
        <f>'R6.2'!R32+F32</f>
        <v>54856</v>
      </c>
      <c r="S32" s="73">
        <f t="shared" si="8"/>
        <v>104.35503864663846</v>
      </c>
    </row>
    <row r="33" spans="1:19" ht="24" customHeight="1" thickBot="1">
      <c r="A33" s="2"/>
      <c r="B33" s="2"/>
      <c r="C33" s="110"/>
      <c r="D33" s="62" t="s">
        <v>12</v>
      </c>
      <c r="E33" s="98">
        <f>SUM(E31:E32)</f>
        <v>8795</v>
      </c>
      <c r="F33" s="99">
        <f>SUM(F31:F32)</f>
        <v>9238</v>
      </c>
      <c r="G33" s="80">
        <f t="shared" si="6"/>
        <v>95.20458973803854</v>
      </c>
      <c r="H33" s="2"/>
      <c r="I33" s="110"/>
      <c r="J33" s="62" t="s">
        <v>12</v>
      </c>
      <c r="K33" s="98">
        <f>SUM(K31:K32)</f>
        <v>18832</v>
      </c>
      <c r="L33" s="99">
        <f>SUM(L31:L32)</f>
        <v>18329</v>
      </c>
      <c r="M33" s="80">
        <f t="shared" si="7"/>
        <v>102.7442850128212</v>
      </c>
      <c r="O33" s="110"/>
      <c r="P33" s="62" t="s">
        <v>12</v>
      </c>
      <c r="Q33" s="98">
        <f>SUM(Q31:Q32)</f>
        <v>64636</v>
      </c>
      <c r="R33" s="99">
        <f>SUM(R31:R32)</f>
        <v>61786</v>
      </c>
      <c r="S33" s="80">
        <f t="shared" si="8"/>
        <v>104.61269543262229</v>
      </c>
    </row>
    <row r="34" spans="1:13" ht="24" customHeight="1">
      <c r="A34" s="2"/>
      <c r="B34" s="2"/>
      <c r="D34" s="2"/>
      <c r="E34" s="101"/>
      <c r="F34" s="102"/>
      <c r="G34" s="2"/>
      <c r="H34" s="2"/>
      <c r="I34" s="2"/>
      <c r="J34" s="2"/>
      <c r="K34" s="2"/>
      <c r="L34" s="2"/>
      <c r="M34" s="2"/>
    </row>
    <row r="35" spans="1:10" ht="18" customHeight="1">
      <c r="A35" s="2"/>
      <c r="B35" s="2"/>
      <c r="D35" s="2"/>
      <c r="E35" s="2"/>
      <c r="F35" s="2"/>
      <c r="G35" s="2"/>
      <c r="H35" s="2"/>
      <c r="I35" s="2"/>
      <c r="J35" s="2"/>
    </row>
    <row r="36" spans="1:13" ht="18" customHeight="1">
      <c r="A36" s="2"/>
      <c r="B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8" customHeight="1">
      <c r="A37" s="2"/>
      <c r="B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8" customHeight="1">
      <c r="A38" s="2"/>
      <c r="B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8" customHeight="1">
      <c r="A39" s="2"/>
      <c r="B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8" customHeight="1">
      <c r="A40" s="2"/>
      <c r="B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8" customHeight="1">
      <c r="A41" s="2"/>
      <c r="B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8" customHeight="1">
      <c r="A42" s="2"/>
      <c r="B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8" customHeight="1">
      <c r="A43" s="2"/>
      <c r="B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8" customHeight="1">
      <c r="A44" s="2"/>
      <c r="B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8" customHeight="1">
      <c r="A45" s="2"/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8" customHeight="1">
      <c r="A46" s="2"/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8" customHeight="1">
      <c r="A47" s="2"/>
      <c r="B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8" customHeight="1">
      <c r="A48" s="2"/>
      <c r="B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8" customHeight="1">
      <c r="A49" s="2"/>
      <c r="B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8" customHeight="1">
      <c r="A50" s="2"/>
      <c r="B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8" customHeight="1">
      <c r="A51" s="2"/>
      <c r="B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8" customHeight="1">
      <c r="A52" s="2"/>
      <c r="B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8" customHeight="1">
      <c r="A53" s="2"/>
      <c r="B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8" customHeight="1">
      <c r="A54" s="2"/>
      <c r="B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8" customHeight="1">
      <c r="A55" s="2"/>
      <c r="B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8" customHeight="1">
      <c r="A56" s="2"/>
      <c r="B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8" customHeight="1">
      <c r="A57" s="2"/>
      <c r="B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8" customHeight="1">
      <c r="A58" s="2"/>
      <c r="B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8" customHeight="1">
      <c r="A59" s="2"/>
      <c r="B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8" customHeight="1">
      <c r="A60" s="2"/>
      <c r="B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8" customHeight="1">
      <c r="A61" s="2"/>
      <c r="B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8" customHeight="1">
      <c r="A62" s="2"/>
      <c r="B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8" customHeight="1">
      <c r="A63" s="2"/>
      <c r="B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8" customHeight="1">
      <c r="A64" s="2"/>
      <c r="B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8" customHeight="1">
      <c r="A65" s="2"/>
      <c r="B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8" customHeight="1">
      <c r="A66" s="2"/>
      <c r="B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8" customHeight="1">
      <c r="A67" s="2"/>
      <c r="B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8" customHeight="1">
      <c r="A68" s="2"/>
      <c r="B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8" customHeight="1">
      <c r="A69" s="2"/>
      <c r="B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8" customHeight="1">
      <c r="A70" s="2"/>
      <c r="B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8" customHeight="1">
      <c r="A71" s="2"/>
      <c r="B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8" customHeight="1">
      <c r="A72" s="2"/>
      <c r="B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8" customHeight="1">
      <c r="A73" s="2"/>
      <c r="B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ht="18" customHeight="1">
      <c r="A74" s="2"/>
      <c r="B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ht="18" customHeight="1">
      <c r="A75" s="2"/>
      <c r="B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ht="18" customHeight="1">
      <c r="A76" s="2"/>
      <c r="B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ht="18" customHeight="1">
      <c r="A77" s="2"/>
      <c r="B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ht="18" customHeight="1">
      <c r="A78" s="2"/>
      <c r="B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ht="18" customHeight="1">
      <c r="A79" s="2"/>
      <c r="B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ht="18" customHeight="1">
      <c r="A80" s="2"/>
      <c r="B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ht="18" customHeight="1">
      <c r="A81" s="2"/>
      <c r="B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ht="18" customHeight="1">
      <c r="A82" s="2"/>
      <c r="B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ht="18" customHeight="1">
      <c r="A83" s="2"/>
      <c r="B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ht="18" customHeight="1">
      <c r="A84" s="2"/>
      <c r="B84" s="2"/>
      <c r="D84" s="2"/>
      <c r="E84" s="2"/>
      <c r="F84" s="2"/>
      <c r="G84" s="2"/>
      <c r="H84" s="2"/>
      <c r="I84" s="2"/>
      <c r="J84" s="2"/>
      <c r="K84" s="2"/>
      <c r="L84" s="2"/>
      <c r="M84" s="2"/>
    </row>
  </sheetData>
  <sheetProtection/>
  <mergeCells count="12">
    <mergeCell ref="C27:C30"/>
    <mergeCell ref="I27:I30"/>
    <mergeCell ref="O27:O30"/>
    <mergeCell ref="C31:C33"/>
    <mergeCell ref="I31:I33"/>
    <mergeCell ref="O31:O33"/>
    <mergeCell ref="C15:C21"/>
    <mergeCell ref="I15:I21"/>
    <mergeCell ref="O15:O21"/>
    <mergeCell ref="C22:C23"/>
    <mergeCell ref="I22:I23"/>
    <mergeCell ref="O22:O23"/>
  </mergeCells>
  <printOptions/>
  <pageMargins left="0.5905511811023623" right="0.5905511811023623" top="0.5905511811023623" bottom="0.2755905511811024" header="0.3937007874015748" footer="0.35433070866141736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（社）全国軽自動車協会連合会</dc:creator>
  <cp:keywords/>
  <dc:description/>
  <cp:lastModifiedBy>STN121-PC</cp:lastModifiedBy>
  <cp:lastPrinted>2024-04-02T04:13:26Z</cp:lastPrinted>
  <dcterms:created xsi:type="dcterms:W3CDTF">1999-11-29T04:19:38Z</dcterms:created>
  <dcterms:modified xsi:type="dcterms:W3CDTF">2024-04-25T04:06:12Z</dcterms:modified>
  <cp:category/>
  <cp:version/>
  <cp:contentType/>
  <cp:contentStatus/>
</cp:coreProperties>
</file>