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400" tabRatio="612" firstSheet="1" activeTab="1"/>
  </bookViews>
  <sheets>
    <sheet name="H29.12" sheetId="1" state="hidden" r:id="rId1"/>
    <sheet name="H30.1" sheetId="2" r:id="rId2"/>
    <sheet name="H30.2" sheetId="3" r:id="rId3"/>
    <sheet name="H30.3" sheetId="4" r:id="rId4"/>
    <sheet name="H30.4" sheetId="5" r:id="rId5"/>
    <sheet name="H30.5" sheetId="6" r:id="rId6"/>
    <sheet name="H30.6" sheetId="7" r:id="rId7"/>
    <sheet name="H30.7" sheetId="8" r:id="rId8"/>
    <sheet name="H30.８" sheetId="9" r:id="rId9"/>
    <sheet name="H30.9" sheetId="10" r:id="rId10"/>
    <sheet name="H30.10" sheetId="11" r:id="rId11"/>
    <sheet name="H30.11" sheetId="12" r:id="rId12"/>
    <sheet name="H30.12" sheetId="13" r:id="rId13"/>
  </sheets>
  <definedNames/>
  <calcPr fullCalcOnLoad="1"/>
</workbook>
</file>

<file path=xl/sharedStrings.xml><?xml version="1.0" encoding="utf-8"?>
<sst xmlns="http://schemas.openxmlformats.org/spreadsheetml/2006/main" count="1781" uniqueCount="36">
  <si>
    <t>　　　　石川県自動車販売店協会</t>
  </si>
  <si>
    <t>（当月）</t>
  </si>
  <si>
    <t>　（暦年）</t>
  </si>
  <si>
    <t>　１月よりの累計</t>
  </si>
  <si>
    <t>　（年度）</t>
  </si>
  <si>
    <t>　４月よりの累計</t>
  </si>
  <si>
    <t>車種／年</t>
  </si>
  <si>
    <t>前年同月</t>
  </si>
  <si>
    <t>前年比</t>
  </si>
  <si>
    <t>前　年</t>
  </si>
  <si>
    <t>　登録車　</t>
  </si>
  <si>
    <t>軽自動車</t>
  </si>
  <si>
    <t>計</t>
  </si>
  <si>
    <t>*参考*</t>
  </si>
  <si>
    <t>登録車</t>
  </si>
  <si>
    <t>全国</t>
  </si>
  <si>
    <t>　速報</t>
  </si>
  <si>
    <t>　　４月よりの累計</t>
  </si>
  <si>
    <t>車種別台数</t>
  </si>
  <si>
    <t>普通乗用</t>
  </si>
  <si>
    <t>小型乗用</t>
  </si>
  <si>
    <t>普通貨物</t>
  </si>
  <si>
    <t>小型貨物</t>
  </si>
  <si>
    <t>バ　ス</t>
  </si>
  <si>
    <t>特種車</t>
  </si>
  <si>
    <t>特殊車</t>
  </si>
  <si>
    <t>　動車軽自</t>
  </si>
  <si>
    <t>軽乗用</t>
  </si>
  <si>
    <t>軽貨物</t>
  </si>
  <si>
    <t>*中古車のうち登録車は商品車を除く</t>
  </si>
  <si>
    <t>中古車新規</t>
  </si>
  <si>
    <t>移　転</t>
  </si>
  <si>
    <t>変　更</t>
  </si>
  <si>
    <t>記入申請</t>
  </si>
  <si>
    <t>本　年</t>
  </si>
  <si>
    <t>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</si>
</sst>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"/>
    <numFmt numFmtId="179" formatCode="0.0_);[Red]\(0.0\)"/>
    <numFmt numFmtId="180" formatCode="#,##0_ "/>
    <numFmt numFmtId="181" formatCode="0_);[Red]\(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#,##0.0;[Red]\-#,##0.0"/>
    <numFmt numFmtId="189" formatCode="0.0000"/>
    <numFmt numFmtId="190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center" vertical="distributed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0" fillId="0" borderId="2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Continuous" vertical="top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14" fontId="9" fillId="0" borderId="0" xfId="0" applyNumberFormat="1" applyFont="1" applyBorder="1" applyAlignment="1">
      <alignment shrinkToFit="1"/>
    </xf>
    <xf numFmtId="0" fontId="0" fillId="0" borderId="19" xfId="0" applyBorder="1" applyAlignment="1">
      <alignment horizontal="left" vertical="center"/>
    </xf>
    <xf numFmtId="182" fontId="5" fillId="0" borderId="33" xfId="52" applyNumberFormat="1" applyFont="1" applyBorder="1" applyAlignment="1" applyProtection="1">
      <alignment vertical="center"/>
      <protection locked="0"/>
    </xf>
    <xf numFmtId="182" fontId="5" fillId="0" borderId="34" xfId="52" applyNumberFormat="1" applyFont="1" applyBorder="1" applyAlignment="1" applyProtection="1">
      <alignment vertical="center"/>
      <protection locked="0"/>
    </xf>
    <xf numFmtId="179" fontId="5" fillId="0" borderId="35" xfId="43" applyNumberFormat="1" applyFont="1" applyBorder="1" applyAlignment="1">
      <alignment vertical="center"/>
    </xf>
    <xf numFmtId="182" fontId="5" fillId="0" borderId="36" xfId="52" applyNumberFormat="1" applyFont="1" applyBorder="1" applyAlignment="1" applyProtection="1">
      <alignment vertical="center"/>
      <protection locked="0"/>
    </xf>
    <xf numFmtId="182" fontId="5" fillId="0" borderId="37" xfId="52" applyNumberFormat="1" applyFont="1" applyBorder="1" applyAlignment="1" applyProtection="1">
      <alignment vertical="center"/>
      <protection locked="0"/>
    </xf>
    <xf numFmtId="179" fontId="5" fillId="0" borderId="38" xfId="43" applyNumberFormat="1" applyFont="1" applyBorder="1" applyAlignment="1">
      <alignment vertical="center"/>
    </xf>
    <xf numFmtId="182" fontId="5" fillId="0" borderId="31" xfId="52" applyNumberFormat="1" applyFont="1" applyFill="1" applyBorder="1" applyAlignment="1">
      <alignment vertical="center"/>
    </xf>
    <xf numFmtId="182" fontId="5" fillId="0" borderId="39" xfId="52" applyNumberFormat="1" applyFont="1" applyFill="1" applyBorder="1" applyAlignment="1">
      <alignment vertical="center"/>
    </xf>
    <xf numFmtId="179" fontId="5" fillId="0" borderId="40" xfId="43" applyNumberFormat="1" applyFont="1" applyBorder="1" applyAlignment="1">
      <alignment vertical="center"/>
    </xf>
    <xf numFmtId="182" fontId="5" fillId="0" borderId="41" xfId="52" applyNumberFormat="1" applyFont="1" applyBorder="1" applyAlignment="1" applyProtection="1">
      <alignment vertical="center"/>
      <protection locked="0"/>
    </xf>
    <xf numFmtId="182" fontId="5" fillId="0" borderId="27" xfId="52" applyNumberFormat="1" applyFont="1" applyBorder="1" applyAlignment="1" applyProtection="1">
      <alignment vertical="center"/>
      <protection locked="0"/>
    </xf>
    <xf numFmtId="182" fontId="5" fillId="0" borderId="42" xfId="52" applyNumberFormat="1" applyFont="1" applyBorder="1" applyAlignment="1" applyProtection="1">
      <alignment vertical="center"/>
      <protection locked="0"/>
    </xf>
    <xf numFmtId="179" fontId="5" fillId="0" borderId="32" xfId="43" applyNumberFormat="1" applyFont="1" applyBorder="1" applyAlignment="1">
      <alignment vertical="center"/>
    </xf>
    <xf numFmtId="180" fontId="5" fillId="0" borderId="33" xfId="52" applyNumberFormat="1" applyFont="1" applyBorder="1" applyAlignment="1" applyProtection="1">
      <alignment vertical="center"/>
      <protection locked="0"/>
    </xf>
    <xf numFmtId="180" fontId="5" fillId="0" borderId="34" xfId="52" applyNumberFormat="1" applyFont="1" applyBorder="1" applyAlignment="1" applyProtection="1">
      <alignment vertical="center"/>
      <protection locked="0"/>
    </xf>
    <xf numFmtId="180" fontId="5" fillId="0" borderId="43" xfId="52" applyNumberFormat="1" applyFont="1" applyBorder="1" applyAlignment="1" applyProtection="1">
      <alignment vertical="center"/>
      <protection locked="0"/>
    </xf>
    <xf numFmtId="180" fontId="5" fillId="0" borderId="44" xfId="52" applyNumberFormat="1" applyFont="1" applyBorder="1" applyAlignment="1" applyProtection="1">
      <alignment vertical="center"/>
      <protection locked="0"/>
    </xf>
    <xf numFmtId="179" fontId="5" fillId="0" borderId="24" xfId="43" applyNumberFormat="1" applyFont="1" applyBorder="1" applyAlignment="1">
      <alignment vertical="center"/>
    </xf>
    <xf numFmtId="180" fontId="5" fillId="0" borderId="43" xfId="52" applyNumberFormat="1" applyFont="1" applyBorder="1" applyAlignment="1" applyProtection="1">
      <alignment horizontal="right" vertical="center"/>
      <protection locked="0"/>
    </xf>
    <xf numFmtId="180" fontId="5" fillId="0" borderId="44" xfId="52" applyNumberFormat="1" applyFont="1" applyBorder="1" applyAlignment="1" applyProtection="1">
      <alignment horizontal="right" vertical="center"/>
      <protection locked="0"/>
    </xf>
    <xf numFmtId="180" fontId="5" fillId="0" borderId="45" xfId="52" applyNumberFormat="1" applyFont="1" applyBorder="1" applyAlignment="1" applyProtection="1">
      <alignment vertical="center"/>
      <protection locked="0"/>
    </xf>
    <xf numFmtId="180" fontId="5" fillId="0" borderId="46" xfId="52" applyNumberFormat="1" applyFont="1" applyBorder="1" applyAlignment="1" applyProtection="1">
      <alignment vertical="center"/>
      <protection locked="0"/>
    </xf>
    <xf numFmtId="179" fontId="5" fillId="0" borderId="25" xfId="43" applyNumberFormat="1" applyFont="1" applyBorder="1" applyAlignment="1">
      <alignment vertical="center"/>
    </xf>
    <xf numFmtId="180" fontId="5" fillId="0" borderId="41" xfId="52" applyNumberFormat="1" applyFont="1" applyBorder="1" applyAlignment="1" applyProtection="1">
      <alignment vertical="center"/>
      <protection locked="0"/>
    </xf>
    <xf numFmtId="180" fontId="5" fillId="0" borderId="47" xfId="52" applyNumberFormat="1" applyFont="1" applyBorder="1" applyAlignment="1" applyProtection="1">
      <alignment horizontal="right" vertical="center"/>
      <protection locked="0"/>
    </xf>
    <xf numFmtId="180" fontId="5" fillId="0" borderId="27" xfId="52" applyNumberFormat="1" applyFont="1" applyBorder="1" applyAlignment="1" applyProtection="1">
      <alignment horizontal="right" vertical="center"/>
      <protection locked="0"/>
    </xf>
    <xf numFmtId="180" fontId="5" fillId="0" borderId="42" xfId="52" applyNumberFormat="1" applyFont="1" applyBorder="1" applyAlignment="1" applyProtection="1">
      <alignment horizontal="right" vertical="center"/>
      <protection locked="0"/>
    </xf>
    <xf numFmtId="180" fontId="5" fillId="0" borderId="36" xfId="52" applyNumberFormat="1" applyFont="1" applyBorder="1" applyAlignment="1" applyProtection="1">
      <alignment vertical="center"/>
      <protection locked="0"/>
    </xf>
    <xf numFmtId="180" fontId="5" fillId="0" borderId="37" xfId="52" applyNumberFormat="1" applyFont="1" applyBorder="1" applyAlignment="1" applyProtection="1">
      <alignment vertical="center"/>
      <protection locked="0"/>
    </xf>
    <xf numFmtId="180" fontId="5" fillId="0" borderId="48" xfId="52" applyNumberFormat="1" applyFont="1" applyFill="1" applyBorder="1" applyAlignment="1">
      <alignment vertical="center"/>
    </xf>
    <xf numFmtId="180" fontId="5" fillId="0" borderId="31" xfId="52" applyNumberFormat="1" applyFont="1" applyFill="1" applyBorder="1" applyAlignment="1">
      <alignment vertical="center"/>
    </xf>
    <xf numFmtId="180" fontId="5" fillId="0" borderId="39" xfId="52" applyNumberFormat="1" applyFont="1" applyFill="1" applyBorder="1" applyAlignment="1">
      <alignment vertical="center"/>
    </xf>
    <xf numFmtId="182" fontId="5" fillId="0" borderId="49" xfId="52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79" fontId="5" fillId="0" borderId="23" xfId="43" applyNumberFormat="1" applyFont="1" applyBorder="1" applyAlignment="1">
      <alignment vertical="center"/>
    </xf>
    <xf numFmtId="180" fontId="5" fillId="0" borderId="41" xfId="52" applyNumberFormat="1" applyFont="1" applyBorder="1" applyAlignment="1" applyProtection="1">
      <alignment horizontal="right" vertical="center"/>
      <protection locked="0"/>
    </xf>
    <xf numFmtId="180" fontId="5" fillId="0" borderId="50" xfId="52" applyNumberFormat="1" applyFont="1" applyBorder="1" applyAlignment="1" applyProtection="1">
      <alignment vertical="center"/>
      <protection locked="0"/>
    </xf>
    <xf numFmtId="180" fontId="5" fillId="0" borderId="51" xfId="52" applyNumberFormat="1" applyFont="1" applyBorder="1" applyAlignment="1" applyProtection="1">
      <alignment horizontal="right" vertical="center"/>
      <protection locked="0"/>
    </xf>
    <xf numFmtId="180" fontId="5" fillId="0" borderId="52" xfId="52" applyNumberFormat="1" applyFont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top" textRotation="255" wrapText="1"/>
    </xf>
    <xf numFmtId="0" fontId="0" fillId="0" borderId="13" xfId="0" applyFont="1" applyBorder="1" applyAlignment="1">
      <alignment horizontal="center" vertical="top" textRotation="255" wrapText="1"/>
    </xf>
    <xf numFmtId="0" fontId="0" fillId="0" borderId="5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27</xdr:row>
      <xdr:rowOff>266700</xdr:rowOff>
    </xdr:from>
    <xdr:ext cx="228600" cy="571500"/>
    <xdr:sp>
      <xdr:nvSpPr>
        <xdr:cNvPr id="4" name="テキスト 14"/>
        <xdr:cNvSpPr>
          <a:spLocks/>
        </xdr:cNvSpPr>
      </xdr:nvSpPr>
      <xdr:spPr>
        <a:xfrm>
          <a:off x="266700" y="8115300"/>
          <a:ext cx="2286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29</xdr:row>
      <xdr:rowOff>228600</xdr:rowOff>
    </xdr:from>
    <xdr:ext cx="228600" cy="571500"/>
    <xdr:sp>
      <xdr:nvSpPr>
        <xdr:cNvPr id="4" name="テキスト 14"/>
        <xdr:cNvSpPr>
          <a:spLocks/>
        </xdr:cNvSpPr>
      </xdr:nvSpPr>
      <xdr:spPr>
        <a:xfrm>
          <a:off x="266700" y="8686800"/>
          <a:ext cx="2286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29</xdr:row>
      <xdr:rowOff>228600</xdr:rowOff>
    </xdr:from>
    <xdr:ext cx="228600" cy="571500"/>
    <xdr:sp>
      <xdr:nvSpPr>
        <xdr:cNvPr id="4" name="テキスト 14"/>
        <xdr:cNvSpPr>
          <a:spLocks/>
        </xdr:cNvSpPr>
      </xdr:nvSpPr>
      <xdr:spPr>
        <a:xfrm>
          <a:off x="266700" y="8686800"/>
          <a:ext cx="2286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29</xdr:row>
      <xdr:rowOff>228600</xdr:rowOff>
    </xdr:from>
    <xdr:ext cx="228600" cy="571500"/>
    <xdr:sp>
      <xdr:nvSpPr>
        <xdr:cNvPr id="4" name="テキスト 14"/>
        <xdr:cNvSpPr>
          <a:spLocks/>
        </xdr:cNvSpPr>
      </xdr:nvSpPr>
      <xdr:spPr>
        <a:xfrm>
          <a:off x="266700" y="8686800"/>
          <a:ext cx="2286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247650</xdr:colOff>
      <xdr:row>27</xdr:row>
      <xdr:rowOff>190500</xdr:rowOff>
    </xdr:from>
    <xdr:ext cx="238125" cy="571500"/>
    <xdr:sp>
      <xdr:nvSpPr>
        <xdr:cNvPr id="4" name="テキスト 14"/>
        <xdr:cNvSpPr>
          <a:spLocks/>
        </xdr:cNvSpPr>
      </xdr:nvSpPr>
      <xdr:spPr>
        <a:xfrm>
          <a:off x="247650" y="8039100"/>
          <a:ext cx="2381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4">
      <selection activeCell="L27" sqref="L27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43070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平成29年12月度新車販売実績表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v>2582</v>
      </c>
      <c r="F6" s="69">
        <v>2632</v>
      </c>
      <c r="G6" s="70">
        <v>98.10030395136778</v>
      </c>
      <c r="H6" s="4"/>
      <c r="I6" s="46" t="s">
        <v>10</v>
      </c>
      <c r="J6" s="47"/>
      <c r="K6" s="68">
        <v>38421</v>
      </c>
      <c r="L6" s="69">
        <v>36303</v>
      </c>
      <c r="M6" s="70">
        <v>105.83422857615072</v>
      </c>
      <c r="O6" s="46" t="s">
        <v>10</v>
      </c>
      <c r="P6" s="47"/>
      <c r="Q6" s="68">
        <v>25991</v>
      </c>
      <c r="R6" s="69">
        <v>25117</v>
      </c>
      <c r="S6" s="70">
        <v>103.47971493410837</v>
      </c>
    </row>
    <row r="7" spans="1:19" ht="24" customHeight="1">
      <c r="A7" s="45"/>
      <c r="B7" s="45"/>
      <c r="C7" s="43" t="s">
        <v>11</v>
      </c>
      <c r="D7" s="44"/>
      <c r="E7" s="71">
        <v>1384</v>
      </c>
      <c r="F7" s="72">
        <v>1288</v>
      </c>
      <c r="G7" s="73">
        <v>107.45341614906832</v>
      </c>
      <c r="H7" s="2"/>
      <c r="I7" s="43" t="s">
        <v>11</v>
      </c>
      <c r="J7" s="44"/>
      <c r="K7" s="71">
        <v>19359</v>
      </c>
      <c r="L7" s="72">
        <v>18462</v>
      </c>
      <c r="M7" s="73">
        <v>104.85862853428665</v>
      </c>
      <c r="O7" s="43" t="s">
        <v>11</v>
      </c>
      <c r="P7" s="44"/>
      <c r="Q7" s="71">
        <v>13217</v>
      </c>
      <c r="R7" s="72">
        <v>12165</v>
      </c>
      <c r="S7" s="73">
        <v>108.64775996711877</v>
      </c>
    </row>
    <row r="8" spans="1:19" ht="24" customHeight="1" thickBot="1">
      <c r="A8" s="45"/>
      <c r="B8" s="45"/>
      <c r="C8" s="59" t="s">
        <v>12</v>
      </c>
      <c r="D8" s="60"/>
      <c r="E8" s="74">
        <v>3966</v>
      </c>
      <c r="F8" s="75">
        <v>3920</v>
      </c>
      <c r="G8" s="76">
        <v>101.1734693877551</v>
      </c>
      <c r="H8" s="4"/>
      <c r="I8" s="59" t="s">
        <v>12</v>
      </c>
      <c r="J8" s="60"/>
      <c r="K8" s="74">
        <v>57780</v>
      </c>
      <c r="L8" s="75">
        <v>54765</v>
      </c>
      <c r="M8" s="76">
        <v>105.50534100246507</v>
      </c>
      <c r="O8" s="59" t="s">
        <v>12</v>
      </c>
      <c r="P8" s="60"/>
      <c r="Q8" s="74">
        <v>39208</v>
      </c>
      <c r="R8" s="75">
        <v>37282</v>
      </c>
      <c r="S8" s="80">
        <v>105.16603186524327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262345</v>
      </c>
      <c r="F9" s="77">
        <v>264938</v>
      </c>
      <c r="G9" s="70">
        <v>99.02128045052049</v>
      </c>
      <c r="H9" s="4"/>
      <c r="I9" s="20" t="s">
        <v>13</v>
      </c>
      <c r="J9" s="32" t="s">
        <v>14</v>
      </c>
      <c r="K9" s="68">
        <v>3390824</v>
      </c>
      <c r="L9" s="69">
        <v>3244798</v>
      </c>
      <c r="M9" s="70">
        <v>104.50031095926464</v>
      </c>
      <c r="O9" s="20" t="s">
        <v>13</v>
      </c>
      <c r="P9" s="32" t="s">
        <v>14</v>
      </c>
      <c r="Q9" s="68">
        <v>2360050</v>
      </c>
      <c r="R9" s="69">
        <v>2327159</v>
      </c>
      <c r="S9" s="103">
        <v>101.41335422289582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131908</v>
      </c>
      <c r="F10" s="79">
        <v>132596</v>
      </c>
      <c r="G10" s="73">
        <v>99.48113065250837</v>
      </c>
      <c r="H10" s="4"/>
      <c r="I10" s="22" t="s">
        <v>15</v>
      </c>
      <c r="J10" s="33" t="s">
        <v>11</v>
      </c>
      <c r="K10" s="71">
        <v>1843341</v>
      </c>
      <c r="L10" s="72">
        <v>1725460</v>
      </c>
      <c r="M10" s="73">
        <v>106.83185933026556</v>
      </c>
      <c r="O10" s="22" t="s">
        <v>15</v>
      </c>
      <c r="P10" s="33" t="s">
        <v>11</v>
      </c>
      <c r="Q10" s="100">
        <v>1296366</v>
      </c>
      <c r="R10" s="72">
        <v>1172995</v>
      </c>
      <c r="S10" s="73">
        <v>110.5176066394145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v>394253</v>
      </c>
      <c r="F11" s="75">
        <v>397534</v>
      </c>
      <c r="G11" s="80">
        <v>99.17466178993494</v>
      </c>
      <c r="H11" s="4"/>
      <c r="I11" s="19" t="s">
        <v>16</v>
      </c>
      <c r="J11" s="61" t="s">
        <v>12</v>
      </c>
      <c r="K11" s="74">
        <v>5234165</v>
      </c>
      <c r="L11" s="75">
        <v>4970258</v>
      </c>
      <c r="M11" s="80">
        <v>105.30972436440926</v>
      </c>
      <c r="O11" s="19" t="s">
        <v>16</v>
      </c>
      <c r="P11" s="61" t="s">
        <v>12</v>
      </c>
      <c r="Q11" s="74">
        <v>3656416</v>
      </c>
      <c r="R11" s="75">
        <v>3500154</v>
      </c>
      <c r="S11" s="80">
        <v>104.46443213641456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1053</v>
      </c>
      <c r="F15" s="82">
        <v>1017</v>
      </c>
      <c r="G15" s="70">
        <v>103.53982300884957</v>
      </c>
      <c r="H15" s="4"/>
      <c r="I15" s="108" t="s">
        <v>14</v>
      </c>
      <c r="J15" s="34" t="s">
        <v>19</v>
      </c>
      <c r="K15" s="81">
        <v>15829</v>
      </c>
      <c r="L15" s="82">
        <v>14783</v>
      </c>
      <c r="M15" s="70">
        <v>107.07569505513091</v>
      </c>
      <c r="O15" s="108" t="s">
        <v>14</v>
      </c>
      <c r="P15" s="34" t="s">
        <v>19</v>
      </c>
      <c r="Q15" s="81">
        <v>10791</v>
      </c>
      <c r="R15" s="82">
        <v>10131</v>
      </c>
      <c r="S15" s="70">
        <v>106.51465798045604</v>
      </c>
    </row>
    <row r="16" spans="1:19" ht="24" customHeight="1">
      <c r="A16" s="45"/>
      <c r="B16" s="57"/>
      <c r="C16" s="109"/>
      <c r="D16" s="35" t="s">
        <v>20</v>
      </c>
      <c r="E16" s="83">
        <v>1147</v>
      </c>
      <c r="F16" s="84">
        <v>1274</v>
      </c>
      <c r="G16" s="85">
        <v>90.03139717425431</v>
      </c>
      <c r="H16" s="4"/>
      <c r="I16" s="109"/>
      <c r="J16" s="35" t="s">
        <v>20</v>
      </c>
      <c r="K16" s="83">
        <v>17263</v>
      </c>
      <c r="L16" s="84">
        <v>16291</v>
      </c>
      <c r="M16" s="85">
        <v>105.96648456202811</v>
      </c>
      <c r="O16" s="109"/>
      <c r="P16" s="35" t="s">
        <v>20</v>
      </c>
      <c r="Q16" s="83">
        <v>11409</v>
      </c>
      <c r="R16" s="84">
        <v>11302</v>
      </c>
      <c r="S16" s="85">
        <v>100.94673509113431</v>
      </c>
    </row>
    <row r="17" spans="1:19" ht="24" customHeight="1">
      <c r="A17" s="45"/>
      <c r="B17" s="57"/>
      <c r="C17" s="109"/>
      <c r="D17" s="35" t="s">
        <v>21</v>
      </c>
      <c r="E17" s="83">
        <v>127</v>
      </c>
      <c r="F17" s="84">
        <v>87</v>
      </c>
      <c r="G17" s="85">
        <v>145.97701149425288</v>
      </c>
      <c r="H17" s="4"/>
      <c r="I17" s="109"/>
      <c r="J17" s="35" t="s">
        <v>21</v>
      </c>
      <c r="K17" s="83">
        <v>1376</v>
      </c>
      <c r="L17" s="84">
        <v>1296</v>
      </c>
      <c r="M17" s="85">
        <v>106.17283950617285</v>
      </c>
      <c r="O17" s="109"/>
      <c r="P17" s="35" t="s">
        <v>21</v>
      </c>
      <c r="Q17" s="83">
        <v>994</v>
      </c>
      <c r="R17" s="84">
        <v>928</v>
      </c>
      <c r="S17" s="85">
        <v>107.11206896551724</v>
      </c>
    </row>
    <row r="18" spans="1:19" ht="24" customHeight="1">
      <c r="A18" s="45"/>
      <c r="B18" s="57"/>
      <c r="C18" s="109"/>
      <c r="D18" s="35" t="s">
        <v>22</v>
      </c>
      <c r="E18" s="83">
        <v>168</v>
      </c>
      <c r="F18" s="84">
        <v>177</v>
      </c>
      <c r="G18" s="85">
        <v>94.91525423728814</v>
      </c>
      <c r="H18" s="4"/>
      <c r="I18" s="109"/>
      <c r="J18" s="35" t="s">
        <v>22</v>
      </c>
      <c r="K18" s="83">
        <v>2834</v>
      </c>
      <c r="L18" s="84">
        <v>2865</v>
      </c>
      <c r="M18" s="85">
        <v>98.91797556719023</v>
      </c>
      <c r="O18" s="109"/>
      <c r="P18" s="35" t="s">
        <v>22</v>
      </c>
      <c r="Q18" s="83">
        <v>1968</v>
      </c>
      <c r="R18" s="84">
        <v>1987</v>
      </c>
      <c r="S18" s="85">
        <v>99.04378459989934</v>
      </c>
    </row>
    <row r="19" spans="1:19" ht="24" customHeight="1">
      <c r="A19" s="45"/>
      <c r="B19" s="57"/>
      <c r="C19" s="109"/>
      <c r="D19" s="35" t="s">
        <v>23</v>
      </c>
      <c r="E19" s="86">
        <v>6</v>
      </c>
      <c r="F19" s="87">
        <v>8</v>
      </c>
      <c r="G19" s="85">
        <v>75</v>
      </c>
      <c r="H19" s="2"/>
      <c r="I19" s="109"/>
      <c r="J19" s="35" t="s">
        <v>23</v>
      </c>
      <c r="K19" s="83">
        <v>254</v>
      </c>
      <c r="L19" s="84">
        <v>274</v>
      </c>
      <c r="M19" s="85">
        <v>92.7007299270073</v>
      </c>
      <c r="O19" s="109"/>
      <c r="P19" s="35" t="s">
        <v>23</v>
      </c>
      <c r="Q19" s="83">
        <v>164</v>
      </c>
      <c r="R19" s="84">
        <v>188</v>
      </c>
      <c r="S19" s="85">
        <v>87.2340425531915</v>
      </c>
    </row>
    <row r="20" spans="1:19" ht="24" customHeight="1">
      <c r="A20" s="45"/>
      <c r="B20" s="57"/>
      <c r="C20" s="109"/>
      <c r="D20" s="35" t="s">
        <v>24</v>
      </c>
      <c r="E20" s="83">
        <v>79</v>
      </c>
      <c r="F20" s="84">
        <v>51</v>
      </c>
      <c r="G20" s="85">
        <v>154.90196078431373</v>
      </c>
      <c r="H20" s="2"/>
      <c r="I20" s="109"/>
      <c r="J20" s="35" t="s">
        <v>24</v>
      </c>
      <c r="K20" s="83">
        <v>729</v>
      </c>
      <c r="L20" s="84">
        <v>673</v>
      </c>
      <c r="M20" s="85">
        <v>108.32095096582466</v>
      </c>
      <c r="O20" s="109"/>
      <c r="P20" s="35" t="s">
        <v>24</v>
      </c>
      <c r="Q20" s="83">
        <v>540</v>
      </c>
      <c r="R20" s="84">
        <v>477</v>
      </c>
      <c r="S20" s="85">
        <v>113.20754716981132</v>
      </c>
    </row>
    <row r="21" spans="1:19" ht="24" customHeight="1" thickBot="1">
      <c r="A21" s="2"/>
      <c r="B21" s="2"/>
      <c r="C21" s="110"/>
      <c r="D21" s="37" t="s">
        <v>25</v>
      </c>
      <c r="E21" s="88">
        <v>2</v>
      </c>
      <c r="F21" s="89">
        <v>18</v>
      </c>
      <c r="G21" s="85">
        <v>11.11111111111111</v>
      </c>
      <c r="H21" s="2"/>
      <c r="I21" s="110"/>
      <c r="J21" s="37" t="s">
        <v>25</v>
      </c>
      <c r="K21" s="88">
        <v>136</v>
      </c>
      <c r="L21" s="89">
        <v>121</v>
      </c>
      <c r="M21" s="85">
        <v>112.39669421487604</v>
      </c>
      <c r="O21" s="110"/>
      <c r="P21" s="37" t="s">
        <v>25</v>
      </c>
      <c r="Q21" s="88">
        <v>125</v>
      </c>
      <c r="R21" s="89">
        <v>104</v>
      </c>
      <c r="S21" s="85">
        <v>120.1923076923077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1076</v>
      </c>
      <c r="F22" s="82">
        <v>1039</v>
      </c>
      <c r="G22" s="70">
        <v>103.56111645813282</v>
      </c>
      <c r="H22" s="2"/>
      <c r="I22" s="111" t="s">
        <v>26</v>
      </c>
      <c r="J22" s="32" t="s">
        <v>27</v>
      </c>
      <c r="K22" s="81">
        <v>15339</v>
      </c>
      <c r="L22" s="82">
        <v>14581</v>
      </c>
      <c r="M22" s="70">
        <v>105.1985460530828</v>
      </c>
      <c r="O22" s="111" t="s">
        <v>26</v>
      </c>
      <c r="P22" s="32" t="s">
        <v>27</v>
      </c>
      <c r="Q22" s="81">
        <v>10290</v>
      </c>
      <c r="R22" s="82">
        <v>9399</v>
      </c>
      <c r="S22" s="70">
        <v>109.4797318863709</v>
      </c>
    </row>
    <row r="23" spans="1:19" ht="24" customHeight="1" thickBot="1">
      <c r="A23" s="2"/>
      <c r="B23" s="2"/>
      <c r="C23" s="112"/>
      <c r="D23" s="36" t="s">
        <v>28</v>
      </c>
      <c r="E23" s="88">
        <v>308</v>
      </c>
      <c r="F23" s="89">
        <v>249</v>
      </c>
      <c r="G23" s="90">
        <v>123.69477911646587</v>
      </c>
      <c r="H23" s="2"/>
      <c r="I23" s="112"/>
      <c r="J23" s="36" t="s">
        <v>28</v>
      </c>
      <c r="K23" s="88">
        <v>4020</v>
      </c>
      <c r="L23" s="89">
        <v>3881</v>
      </c>
      <c r="M23" s="90">
        <v>103.5815511466117</v>
      </c>
      <c r="O23" s="112"/>
      <c r="P23" s="36" t="s">
        <v>28</v>
      </c>
      <c r="Q23" s="88">
        <v>2927</v>
      </c>
      <c r="R23" s="89">
        <v>2766</v>
      </c>
      <c r="S23" s="90">
        <v>105.82067968185105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832</v>
      </c>
      <c r="F27" s="104">
        <v>806</v>
      </c>
      <c r="G27" s="70">
        <v>103.2258064516129</v>
      </c>
      <c r="H27" s="2"/>
      <c r="I27" s="108" t="s">
        <v>14</v>
      </c>
      <c r="J27" s="63" t="s">
        <v>30</v>
      </c>
      <c r="K27" s="81">
        <v>11221</v>
      </c>
      <c r="L27" s="82">
        <v>10213</v>
      </c>
      <c r="M27" s="70">
        <v>109.86977381768335</v>
      </c>
      <c r="O27" s="108" t="s">
        <v>14</v>
      </c>
      <c r="P27" s="63" t="s">
        <v>30</v>
      </c>
      <c r="Q27" s="81">
        <v>8259</v>
      </c>
      <c r="R27" s="82">
        <v>7545</v>
      </c>
      <c r="S27" s="70">
        <v>109.46322067594434</v>
      </c>
    </row>
    <row r="28" spans="1:19" ht="24" customHeight="1">
      <c r="A28" s="45"/>
      <c r="B28" s="57"/>
      <c r="C28" s="109"/>
      <c r="D28" s="35" t="s">
        <v>31</v>
      </c>
      <c r="E28" s="86">
        <v>1761</v>
      </c>
      <c r="F28" s="92">
        <v>1811</v>
      </c>
      <c r="G28" s="85">
        <v>97.23909442297074</v>
      </c>
      <c r="H28" s="2"/>
      <c r="I28" s="109"/>
      <c r="J28" s="35" t="s">
        <v>31</v>
      </c>
      <c r="K28" s="83">
        <v>23141</v>
      </c>
      <c r="L28" s="84">
        <v>22478</v>
      </c>
      <c r="M28" s="85">
        <v>102.94955067176794</v>
      </c>
      <c r="O28" s="109"/>
      <c r="P28" s="35" t="s">
        <v>31</v>
      </c>
      <c r="Q28" s="83">
        <v>16496</v>
      </c>
      <c r="R28" s="84">
        <v>15907</v>
      </c>
      <c r="S28" s="85">
        <v>103.70277236436789</v>
      </c>
    </row>
    <row r="29" spans="1:19" ht="24" customHeight="1">
      <c r="A29" s="45"/>
      <c r="B29" s="57"/>
      <c r="C29" s="109"/>
      <c r="D29" s="21" t="s">
        <v>32</v>
      </c>
      <c r="E29" s="93">
        <v>289</v>
      </c>
      <c r="F29" s="94">
        <v>299</v>
      </c>
      <c r="G29" s="73">
        <v>96.65551839464884</v>
      </c>
      <c r="H29" s="2"/>
      <c r="I29" s="109"/>
      <c r="J29" s="21" t="s">
        <v>32</v>
      </c>
      <c r="K29" s="95">
        <v>4150</v>
      </c>
      <c r="L29" s="96">
        <v>4029</v>
      </c>
      <c r="M29" s="73">
        <v>103.00322660709853</v>
      </c>
      <c r="O29" s="109"/>
      <c r="P29" s="21" t="s">
        <v>32</v>
      </c>
      <c r="Q29" s="95">
        <v>2915</v>
      </c>
      <c r="R29" s="96">
        <v>2801</v>
      </c>
      <c r="S29" s="73">
        <v>104.06997500892538</v>
      </c>
    </row>
    <row r="30" spans="1:19" ht="24" customHeight="1" thickBot="1">
      <c r="A30" s="45"/>
      <c r="B30" s="57"/>
      <c r="C30" s="110"/>
      <c r="D30" s="61" t="s">
        <v>12</v>
      </c>
      <c r="E30" s="97">
        <v>2882</v>
      </c>
      <c r="F30" s="97">
        <v>2916</v>
      </c>
      <c r="G30" s="80">
        <v>98.83401920438958</v>
      </c>
      <c r="H30" s="2"/>
      <c r="I30" s="110"/>
      <c r="J30" s="61" t="s">
        <v>12</v>
      </c>
      <c r="K30" s="98">
        <v>38512</v>
      </c>
      <c r="L30" s="97">
        <v>36720</v>
      </c>
      <c r="M30" s="80">
        <v>104.88017429193899</v>
      </c>
      <c r="O30" s="110"/>
      <c r="P30" s="61" t="s">
        <v>12</v>
      </c>
      <c r="Q30" s="98">
        <v>27670</v>
      </c>
      <c r="R30" s="97">
        <v>26253</v>
      </c>
      <c r="S30" s="80">
        <v>105.39747838342284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509</v>
      </c>
      <c r="F31" s="82">
        <v>466</v>
      </c>
      <c r="G31" s="70">
        <v>109.22746781115879</v>
      </c>
      <c r="H31" s="2"/>
      <c r="I31" s="113" t="s">
        <v>11</v>
      </c>
      <c r="J31" s="64" t="s">
        <v>30</v>
      </c>
      <c r="K31" s="81">
        <v>7194</v>
      </c>
      <c r="L31" s="82">
        <v>6375</v>
      </c>
      <c r="M31" s="70">
        <v>112.84705882352941</v>
      </c>
      <c r="O31" s="113" t="s">
        <v>11</v>
      </c>
      <c r="P31" s="64" t="s">
        <v>30</v>
      </c>
      <c r="Q31" s="81">
        <v>5565</v>
      </c>
      <c r="R31" s="82">
        <v>4897</v>
      </c>
      <c r="S31" s="70">
        <v>113.64100469675311</v>
      </c>
    </row>
    <row r="32" spans="1:19" ht="24" customHeight="1">
      <c r="A32" s="2"/>
      <c r="B32" s="2"/>
      <c r="C32" s="114"/>
      <c r="D32" s="33" t="s">
        <v>33</v>
      </c>
      <c r="E32" s="95">
        <v>4486</v>
      </c>
      <c r="F32" s="96">
        <v>4341</v>
      </c>
      <c r="G32" s="73">
        <v>103.34024418336789</v>
      </c>
      <c r="H32" s="2"/>
      <c r="I32" s="114"/>
      <c r="J32" s="33" t="s">
        <v>33</v>
      </c>
      <c r="K32" s="95">
        <v>57676</v>
      </c>
      <c r="L32" s="96">
        <v>55716</v>
      </c>
      <c r="M32" s="73">
        <v>103.51784047670327</v>
      </c>
      <c r="O32" s="114"/>
      <c r="P32" s="33" t="s">
        <v>33</v>
      </c>
      <c r="Q32" s="95">
        <v>39623</v>
      </c>
      <c r="R32" s="96">
        <v>37705</v>
      </c>
      <c r="S32" s="73">
        <v>105.08685850682933</v>
      </c>
    </row>
    <row r="33" spans="1:19" ht="24" customHeight="1" thickBot="1">
      <c r="A33" s="2"/>
      <c r="B33" s="2"/>
      <c r="C33" s="115"/>
      <c r="D33" s="62" t="s">
        <v>12</v>
      </c>
      <c r="E33" s="98">
        <v>4995</v>
      </c>
      <c r="F33" s="99">
        <v>4807</v>
      </c>
      <c r="G33" s="80">
        <v>103.91096317869773</v>
      </c>
      <c r="H33" s="2"/>
      <c r="I33" s="115"/>
      <c r="J33" s="62" t="s">
        <v>12</v>
      </c>
      <c r="K33" s="98">
        <v>64870</v>
      </c>
      <c r="L33" s="99">
        <v>62091</v>
      </c>
      <c r="M33" s="80">
        <v>104.47568890821537</v>
      </c>
      <c r="O33" s="115"/>
      <c r="P33" s="62" t="s">
        <v>12</v>
      </c>
      <c r="Q33" s="98">
        <v>45188</v>
      </c>
      <c r="R33" s="99">
        <v>42602</v>
      </c>
      <c r="S33" s="80">
        <v>106.0701375522276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43344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平成30年9月度新車販売実績表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3401</v>
      </c>
      <c r="F6" s="69">
        <f>SUM(F15:F21)</f>
        <v>3622</v>
      </c>
      <c r="G6" s="70">
        <f aca="true" t="shared" si="0" ref="G6:G11">E6/F6*100</f>
        <v>93.89839867476533</v>
      </c>
      <c r="H6" s="4"/>
      <c r="I6" s="46" t="s">
        <v>10</v>
      </c>
      <c r="J6" s="47"/>
      <c r="K6" s="68">
        <f>SUM(K15:K21)</f>
        <v>29502</v>
      </c>
      <c r="L6" s="69">
        <f>SUM(L15:L21)</f>
        <v>30341</v>
      </c>
      <c r="M6" s="70">
        <f aca="true" t="shared" si="1" ref="M6:M11">K6/L6*100</f>
        <v>97.23476483965591</v>
      </c>
      <c r="O6" s="46" t="s">
        <v>10</v>
      </c>
      <c r="P6" s="47"/>
      <c r="Q6" s="68">
        <f>SUM(Q15:Q21)</f>
        <v>17837</v>
      </c>
      <c r="R6" s="69">
        <f>SUM(R15:R21)</f>
        <v>17911</v>
      </c>
      <c r="S6" s="70">
        <f aca="true" t="shared" si="2" ref="S6:S11">Q6/R6*100</f>
        <v>99.5868460722461</v>
      </c>
    </row>
    <row r="7" spans="1:19" ht="24" customHeight="1">
      <c r="A7" s="45"/>
      <c r="B7" s="45"/>
      <c r="C7" s="43" t="s">
        <v>11</v>
      </c>
      <c r="D7" s="44"/>
      <c r="E7" s="71">
        <f>SUM(E22:E23)</f>
        <v>1914</v>
      </c>
      <c r="F7" s="72">
        <f>SUM(F22:F23)</f>
        <v>1764</v>
      </c>
      <c r="G7" s="73">
        <f t="shared" si="0"/>
        <v>108.50340136054422</v>
      </c>
      <c r="H7" s="2"/>
      <c r="I7" s="43" t="s">
        <v>11</v>
      </c>
      <c r="J7" s="44"/>
      <c r="K7" s="71">
        <f>SUM(K22:K23)</f>
        <v>16149</v>
      </c>
      <c r="L7" s="72">
        <f>SUM(L22:L23)</f>
        <v>15102</v>
      </c>
      <c r="M7" s="73">
        <f t="shared" si="1"/>
        <v>106.93285657528804</v>
      </c>
      <c r="O7" s="43" t="s">
        <v>11</v>
      </c>
      <c r="P7" s="44"/>
      <c r="Q7" s="71">
        <f>SUM(Q22:Q23)</f>
        <v>9797</v>
      </c>
      <c r="R7" s="72">
        <f>SUM(R22:R23)</f>
        <v>8960</v>
      </c>
      <c r="S7" s="73">
        <f t="shared" si="2"/>
        <v>109.34151785714286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5315</v>
      </c>
      <c r="F8" s="75">
        <f>SUM(F6:F7)</f>
        <v>5386</v>
      </c>
      <c r="G8" s="76">
        <f t="shared" si="0"/>
        <v>98.68176754548831</v>
      </c>
      <c r="H8" s="4"/>
      <c r="I8" s="59" t="s">
        <v>12</v>
      </c>
      <c r="J8" s="60"/>
      <c r="K8" s="74">
        <f>SUM(K6:K7)</f>
        <v>45651</v>
      </c>
      <c r="L8" s="75">
        <f>SUM(L6:L7)</f>
        <v>45443</v>
      </c>
      <c r="M8" s="76">
        <f t="shared" si="1"/>
        <v>100.45771625993002</v>
      </c>
      <c r="O8" s="59" t="s">
        <v>12</v>
      </c>
      <c r="P8" s="60"/>
      <c r="Q8" s="74">
        <f>SUM(Q6:Q7)</f>
        <v>27634</v>
      </c>
      <c r="R8" s="75">
        <f>SUM(R6:R7)</f>
        <v>26871</v>
      </c>
      <c r="S8" s="76">
        <f t="shared" si="2"/>
        <v>102.83949238956495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308324</v>
      </c>
      <c r="F9" s="77">
        <v>318175</v>
      </c>
      <c r="G9" s="70">
        <f t="shared" si="0"/>
        <v>96.90390508368037</v>
      </c>
      <c r="H9" s="4"/>
      <c r="I9" s="20" t="s">
        <v>13</v>
      </c>
      <c r="J9" s="32" t="s">
        <v>14</v>
      </c>
      <c r="K9" s="68">
        <f>E9+'H30.８'!K9</f>
        <v>2555916</v>
      </c>
      <c r="L9" s="69">
        <f>F9+'H30.８'!L9</f>
        <v>2638752</v>
      </c>
      <c r="M9" s="70">
        <f t="shared" si="1"/>
        <v>96.86078873649362</v>
      </c>
      <c r="O9" s="20" t="s">
        <v>13</v>
      </c>
      <c r="P9" s="32" t="s">
        <v>14</v>
      </c>
      <c r="Q9" s="68">
        <f>E9+'H30.８'!Q9</f>
        <v>1577732</v>
      </c>
      <c r="R9" s="69">
        <f>F9+'H30.８'!R9</f>
        <v>1607978</v>
      </c>
      <c r="S9" s="70">
        <f t="shared" si="2"/>
        <v>98.11900411572795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177053</v>
      </c>
      <c r="F10" s="79">
        <v>177013</v>
      </c>
      <c r="G10" s="73">
        <f t="shared" si="0"/>
        <v>100.02259721037439</v>
      </c>
      <c r="H10" s="4"/>
      <c r="I10" s="22" t="s">
        <v>15</v>
      </c>
      <c r="J10" s="33" t="s">
        <v>11</v>
      </c>
      <c r="K10" s="71">
        <f>E10+'H30.８'!K10</f>
        <v>1467690</v>
      </c>
      <c r="L10" s="72">
        <f>F10+'H30.８'!L10</f>
        <v>1421831</v>
      </c>
      <c r="M10" s="73">
        <f t="shared" si="1"/>
        <v>103.2253481602244</v>
      </c>
      <c r="O10" s="22" t="s">
        <v>15</v>
      </c>
      <c r="P10" s="33" t="s">
        <v>11</v>
      </c>
      <c r="Q10" s="100">
        <f>E10+'H30.８'!Q10</f>
        <v>905181</v>
      </c>
      <c r="R10" s="72">
        <f>F10+'H30.８'!R10</f>
        <v>874856</v>
      </c>
      <c r="S10" s="73">
        <f t="shared" si="2"/>
        <v>103.46628473714532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485377</v>
      </c>
      <c r="F11" s="75">
        <f>SUM(F9:F10)</f>
        <v>495188</v>
      </c>
      <c r="G11" s="80">
        <f t="shared" si="0"/>
        <v>98.0187322794575</v>
      </c>
      <c r="H11" s="4"/>
      <c r="I11" s="19" t="s">
        <v>16</v>
      </c>
      <c r="J11" s="61" t="s">
        <v>12</v>
      </c>
      <c r="K11" s="74">
        <f>SUM(K9:K10)</f>
        <v>4023606</v>
      </c>
      <c r="L11" s="75">
        <f>SUM(L9:L10)</f>
        <v>4060583</v>
      </c>
      <c r="M11" s="80">
        <f t="shared" si="1"/>
        <v>99.08936721648098</v>
      </c>
      <c r="O11" s="19" t="s">
        <v>16</v>
      </c>
      <c r="P11" s="61" t="s">
        <v>12</v>
      </c>
      <c r="Q11" s="74">
        <f>SUM(Q9:Q10)</f>
        <v>2482913</v>
      </c>
      <c r="R11" s="75">
        <f>SUM(R9:R10)</f>
        <v>2482834</v>
      </c>
      <c r="S11" s="80">
        <f t="shared" si="2"/>
        <v>100.00318184784001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1536</v>
      </c>
      <c r="F15" s="82">
        <v>1583</v>
      </c>
      <c r="G15" s="70">
        <f aca="true" t="shared" si="3" ref="G15:G23">E15/F15*100</f>
        <v>97.03095388502842</v>
      </c>
      <c r="H15" s="4"/>
      <c r="I15" s="108" t="s">
        <v>14</v>
      </c>
      <c r="J15" s="34" t="s">
        <v>19</v>
      </c>
      <c r="K15" s="81">
        <f>'H30.８'!K15+E15</f>
        <v>12901</v>
      </c>
      <c r="L15" s="82">
        <f>'H30.８'!L15+F15</f>
        <v>12561</v>
      </c>
      <c r="M15" s="70">
        <f aca="true" t="shared" si="4" ref="M15:M23">K15/L15*100</f>
        <v>102.70679086060026</v>
      </c>
      <c r="O15" s="108" t="s">
        <v>14</v>
      </c>
      <c r="P15" s="34" t="s">
        <v>19</v>
      </c>
      <c r="Q15" s="81">
        <f>E15+'H30.８'!Q15</f>
        <v>7713</v>
      </c>
      <c r="R15" s="82">
        <f>F15+'H30.８'!R15</f>
        <v>7523</v>
      </c>
      <c r="S15" s="70">
        <f aca="true" t="shared" si="5" ref="S15:S23">Q15/R15*100</f>
        <v>102.52558819619833</v>
      </c>
    </row>
    <row r="16" spans="1:19" ht="24" customHeight="1">
      <c r="A16" s="45"/>
      <c r="B16" s="57"/>
      <c r="C16" s="109"/>
      <c r="D16" s="35" t="s">
        <v>20</v>
      </c>
      <c r="E16" s="83">
        <v>1367</v>
      </c>
      <c r="F16" s="84">
        <v>1538</v>
      </c>
      <c r="G16" s="85">
        <f t="shared" si="3"/>
        <v>88.8816644993498</v>
      </c>
      <c r="H16" s="4"/>
      <c r="I16" s="109"/>
      <c r="J16" s="35" t="s">
        <v>20</v>
      </c>
      <c r="K16" s="83">
        <f>'H30.８'!K16+E16</f>
        <v>12614</v>
      </c>
      <c r="L16" s="84">
        <f>'H30.８'!L16+F16</f>
        <v>13659</v>
      </c>
      <c r="M16" s="85">
        <f t="shared" si="4"/>
        <v>92.34936671791493</v>
      </c>
      <c r="O16" s="109"/>
      <c r="P16" s="35" t="s">
        <v>20</v>
      </c>
      <c r="Q16" s="83">
        <f>E16+'H30.８'!Q16</f>
        <v>7562</v>
      </c>
      <c r="R16" s="84">
        <f>F16+'H30.８'!R16</f>
        <v>7805</v>
      </c>
      <c r="S16" s="85">
        <f t="shared" si="5"/>
        <v>96.88661114670083</v>
      </c>
    </row>
    <row r="17" spans="1:19" ht="24" customHeight="1">
      <c r="A17" s="45"/>
      <c r="B17" s="57"/>
      <c r="C17" s="109"/>
      <c r="D17" s="35" t="s">
        <v>21</v>
      </c>
      <c r="E17" s="83">
        <v>134</v>
      </c>
      <c r="F17" s="84">
        <v>143</v>
      </c>
      <c r="G17" s="85">
        <f t="shared" si="3"/>
        <v>93.7062937062937</v>
      </c>
      <c r="H17" s="4"/>
      <c r="I17" s="109"/>
      <c r="J17" s="35" t="s">
        <v>21</v>
      </c>
      <c r="K17" s="83">
        <f>'H30.８'!K17+E17</f>
        <v>1028</v>
      </c>
      <c r="L17" s="84">
        <f>'H30.８'!L17+F17</f>
        <v>1054</v>
      </c>
      <c r="M17" s="85">
        <f t="shared" si="4"/>
        <v>97.53320683111954</v>
      </c>
      <c r="O17" s="109"/>
      <c r="P17" s="35" t="s">
        <v>21</v>
      </c>
      <c r="Q17" s="83">
        <f>E17+'H30.８'!Q17</f>
        <v>686</v>
      </c>
      <c r="R17" s="84">
        <f>F17+'H30.８'!R17</f>
        <v>672</v>
      </c>
      <c r="S17" s="85">
        <f t="shared" si="5"/>
        <v>102.08333333333333</v>
      </c>
    </row>
    <row r="18" spans="1:19" ht="24" customHeight="1">
      <c r="A18" s="45"/>
      <c r="B18" s="57"/>
      <c r="C18" s="109"/>
      <c r="D18" s="35" t="s">
        <v>22</v>
      </c>
      <c r="E18" s="83">
        <v>284</v>
      </c>
      <c r="F18" s="84">
        <v>228</v>
      </c>
      <c r="G18" s="85">
        <f t="shared" si="3"/>
        <v>124.56140350877195</v>
      </c>
      <c r="H18" s="4"/>
      <c r="I18" s="109"/>
      <c r="J18" s="35" t="s">
        <v>22</v>
      </c>
      <c r="K18" s="83">
        <f>'H30.８'!K18+E18</f>
        <v>2269</v>
      </c>
      <c r="L18" s="84">
        <f>'H30.８'!L18+F18</f>
        <v>2261</v>
      </c>
      <c r="M18" s="85">
        <f t="shared" si="4"/>
        <v>100.35382574082266</v>
      </c>
      <c r="O18" s="109"/>
      <c r="P18" s="35" t="s">
        <v>22</v>
      </c>
      <c r="Q18" s="83">
        <f>E18+'H30.８'!Q18</f>
        <v>1457</v>
      </c>
      <c r="R18" s="84">
        <f>F18+'H30.８'!R18</f>
        <v>1395</v>
      </c>
      <c r="S18" s="85">
        <f t="shared" si="5"/>
        <v>104.44444444444446</v>
      </c>
    </row>
    <row r="19" spans="1:19" ht="24" customHeight="1">
      <c r="A19" s="45"/>
      <c r="B19" s="57"/>
      <c r="C19" s="109"/>
      <c r="D19" s="35" t="s">
        <v>23</v>
      </c>
      <c r="E19" s="86">
        <v>11</v>
      </c>
      <c r="F19" s="87">
        <v>17</v>
      </c>
      <c r="G19" s="85">
        <f t="shared" si="3"/>
        <v>64.70588235294117</v>
      </c>
      <c r="H19" s="2"/>
      <c r="I19" s="109"/>
      <c r="J19" s="35" t="s">
        <v>23</v>
      </c>
      <c r="K19" s="83">
        <f>'H30.８'!K19+E19</f>
        <v>152</v>
      </c>
      <c r="L19" s="84">
        <f>'H30.８'!L19+F19</f>
        <v>214</v>
      </c>
      <c r="M19" s="85">
        <f t="shared" si="4"/>
        <v>71.02803738317756</v>
      </c>
      <c r="O19" s="109"/>
      <c r="P19" s="35" t="s">
        <v>23</v>
      </c>
      <c r="Q19" s="83">
        <f>E19+'H30.８'!Q19</f>
        <v>89</v>
      </c>
      <c r="R19" s="84">
        <f>F19+'H30.８'!R19</f>
        <v>124</v>
      </c>
      <c r="S19" s="85">
        <f t="shared" si="5"/>
        <v>71.7741935483871</v>
      </c>
    </row>
    <row r="20" spans="1:19" ht="24" customHeight="1">
      <c r="A20" s="45"/>
      <c r="B20" s="57"/>
      <c r="C20" s="109"/>
      <c r="D20" s="35" t="s">
        <v>24</v>
      </c>
      <c r="E20" s="83">
        <v>56</v>
      </c>
      <c r="F20" s="84">
        <v>80</v>
      </c>
      <c r="G20" s="85">
        <f t="shared" si="3"/>
        <v>70</v>
      </c>
      <c r="H20" s="2"/>
      <c r="I20" s="109"/>
      <c r="J20" s="35" t="s">
        <v>24</v>
      </c>
      <c r="K20" s="83">
        <f>'H30.８'!K20+E20</f>
        <v>479</v>
      </c>
      <c r="L20" s="84">
        <f>'H30.８'!L20+F20</f>
        <v>530</v>
      </c>
      <c r="M20" s="85">
        <f t="shared" si="4"/>
        <v>90.37735849056604</v>
      </c>
      <c r="O20" s="109"/>
      <c r="P20" s="35" t="s">
        <v>24</v>
      </c>
      <c r="Q20" s="83">
        <f>E20+'H30.８'!Q20</f>
        <v>287</v>
      </c>
      <c r="R20" s="84">
        <f>F20+'H30.８'!R20</f>
        <v>341</v>
      </c>
      <c r="S20" s="85">
        <f t="shared" si="5"/>
        <v>84.1642228739003</v>
      </c>
    </row>
    <row r="21" spans="1:19" ht="24" customHeight="1" thickBot="1">
      <c r="A21" s="2"/>
      <c r="B21" s="2"/>
      <c r="C21" s="110"/>
      <c r="D21" s="37" t="s">
        <v>25</v>
      </c>
      <c r="E21" s="88">
        <v>13</v>
      </c>
      <c r="F21" s="89">
        <v>33</v>
      </c>
      <c r="G21" s="85">
        <f t="shared" si="3"/>
        <v>39.39393939393939</v>
      </c>
      <c r="H21" s="2"/>
      <c r="I21" s="110"/>
      <c r="J21" s="37" t="s">
        <v>25</v>
      </c>
      <c r="K21" s="88">
        <f>'H30.８'!K21+E21</f>
        <v>59</v>
      </c>
      <c r="L21" s="89">
        <f>'H30.８'!L21+F21</f>
        <v>62</v>
      </c>
      <c r="M21" s="85">
        <f t="shared" si="4"/>
        <v>95.16129032258065</v>
      </c>
      <c r="O21" s="110"/>
      <c r="P21" s="37" t="s">
        <v>25</v>
      </c>
      <c r="Q21" s="88">
        <f>E21+'H30.８'!Q21</f>
        <v>43</v>
      </c>
      <c r="R21" s="89">
        <f>F21+'H30.８'!R21</f>
        <v>51</v>
      </c>
      <c r="S21" s="85">
        <f t="shared" si="5"/>
        <v>84.31372549019608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1500</v>
      </c>
      <c r="F22" s="82">
        <v>1431</v>
      </c>
      <c r="G22" s="70">
        <f t="shared" si="3"/>
        <v>104.82180293501048</v>
      </c>
      <c r="H22" s="2"/>
      <c r="I22" s="111" t="s">
        <v>26</v>
      </c>
      <c r="J22" s="32" t="s">
        <v>27</v>
      </c>
      <c r="K22" s="81">
        <f>'H30.８'!K22+E22</f>
        <v>12649</v>
      </c>
      <c r="L22" s="82">
        <f>'H30.８'!L22+F22</f>
        <v>12044</v>
      </c>
      <c r="M22" s="70">
        <f t="shared" si="4"/>
        <v>105.02324809033543</v>
      </c>
      <c r="O22" s="111" t="s">
        <v>26</v>
      </c>
      <c r="P22" s="32" t="s">
        <v>27</v>
      </c>
      <c r="Q22" s="81">
        <f>E22+'H30.８'!Q22</f>
        <v>7569</v>
      </c>
      <c r="R22" s="82">
        <f>F22+'H30.８'!R22</f>
        <v>6995</v>
      </c>
      <c r="S22" s="70">
        <f t="shared" si="5"/>
        <v>108.20586132952108</v>
      </c>
    </row>
    <row r="23" spans="1:19" ht="24" customHeight="1" thickBot="1">
      <c r="A23" s="2"/>
      <c r="B23" s="2"/>
      <c r="C23" s="112"/>
      <c r="D23" s="36" t="s">
        <v>28</v>
      </c>
      <c r="E23" s="88">
        <v>414</v>
      </c>
      <c r="F23" s="89">
        <v>333</v>
      </c>
      <c r="G23" s="90">
        <f t="shared" si="3"/>
        <v>124.32432432432432</v>
      </c>
      <c r="H23" s="2"/>
      <c r="I23" s="112"/>
      <c r="J23" s="36" t="s">
        <v>28</v>
      </c>
      <c r="K23" s="88">
        <f>'H30.８'!K23+E23</f>
        <v>3500</v>
      </c>
      <c r="L23" s="89">
        <f>'H30.８'!L23+F23</f>
        <v>3058</v>
      </c>
      <c r="M23" s="90">
        <f t="shared" si="4"/>
        <v>114.45389143230871</v>
      </c>
      <c r="O23" s="112"/>
      <c r="P23" s="36" t="s">
        <v>28</v>
      </c>
      <c r="Q23" s="88">
        <f>E23+'H30.８'!Q23</f>
        <v>2228</v>
      </c>
      <c r="R23" s="89">
        <f>F23+'H30.８'!R23</f>
        <v>1965</v>
      </c>
      <c r="S23" s="90">
        <f t="shared" si="5"/>
        <v>113.38422391857506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890</v>
      </c>
      <c r="F27" s="81">
        <v>963</v>
      </c>
      <c r="G27" s="70">
        <f aca="true" t="shared" si="6" ref="G27:G33">E27/F27*100</f>
        <v>92.41952232606438</v>
      </c>
      <c r="H27" s="2"/>
      <c r="I27" s="108" t="s">
        <v>14</v>
      </c>
      <c r="J27" s="63" t="s">
        <v>30</v>
      </c>
      <c r="K27" s="81">
        <f>'H30.８'!K27+E27</f>
        <v>8545</v>
      </c>
      <c r="L27" s="82">
        <f>'H30.８'!L27+F27</f>
        <v>8695</v>
      </c>
      <c r="M27" s="70">
        <f aca="true" t="shared" si="7" ref="M27:M33">K27/L27*100</f>
        <v>98.27487061529615</v>
      </c>
      <c r="O27" s="108" t="s">
        <v>14</v>
      </c>
      <c r="P27" s="63" t="s">
        <v>30</v>
      </c>
      <c r="Q27" s="81">
        <f>E27+'H30.８'!Q27</f>
        <v>5796</v>
      </c>
      <c r="R27" s="82">
        <f>F27+'H30.８'!R27</f>
        <v>5733</v>
      </c>
      <c r="S27" s="70">
        <f aca="true" t="shared" si="8" ref="S27:S33">Q27/R27*100</f>
        <v>101.0989010989011</v>
      </c>
    </row>
    <row r="28" spans="1:19" ht="24" customHeight="1">
      <c r="A28" s="45"/>
      <c r="B28" s="57"/>
      <c r="C28" s="109"/>
      <c r="D28" s="35" t="s">
        <v>31</v>
      </c>
      <c r="E28" s="86">
        <v>1675</v>
      </c>
      <c r="F28" s="86">
        <v>1853</v>
      </c>
      <c r="G28" s="85">
        <f t="shared" si="6"/>
        <v>90.39395574743659</v>
      </c>
      <c r="H28" s="2"/>
      <c r="I28" s="109"/>
      <c r="J28" s="35" t="s">
        <v>31</v>
      </c>
      <c r="K28" s="83">
        <f>'H30.８'!K28+E28</f>
        <v>17732</v>
      </c>
      <c r="L28" s="84">
        <f>'H30.８'!L28+F28</f>
        <v>17721</v>
      </c>
      <c r="M28" s="85">
        <f t="shared" si="7"/>
        <v>100.0620732464308</v>
      </c>
      <c r="O28" s="109"/>
      <c r="P28" s="35" t="s">
        <v>31</v>
      </c>
      <c r="Q28" s="83">
        <f>E28+'H30.８'!Q28</f>
        <v>11439</v>
      </c>
      <c r="R28" s="84">
        <f>F28+'H30.８'!R28</f>
        <v>11076</v>
      </c>
      <c r="S28" s="85">
        <f t="shared" si="8"/>
        <v>103.27735644637053</v>
      </c>
    </row>
    <row r="29" spans="1:19" ht="24" customHeight="1">
      <c r="A29" s="45"/>
      <c r="B29" s="57"/>
      <c r="C29" s="109"/>
      <c r="D29" s="21" t="s">
        <v>32</v>
      </c>
      <c r="E29" s="93">
        <v>259</v>
      </c>
      <c r="F29" s="93">
        <v>308</v>
      </c>
      <c r="G29" s="73">
        <f t="shared" si="6"/>
        <v>84.0909090909091</v>
      </c>
      <c r="H29" s="2"/>
      <c r="I29" s="109"/>
      <c r="J29" s="21" t="s">
        <v>32</v>
      </c>
      <c r="K29" s="95">
        <f>'H30.８'!K29+E29</f>
        <v>2806</v>
      </c>
      <c r="L29" s="96">
        <f>'H30.８'!L29+F29</f>
        <v>3220</v>
      </c>
      <c r="M29" s="73">
        <f t="shared" si="7"/>
        <v>87.14285714285714</v>
      </c>
      <c r="O29" s="109"/>
      <c r="P29" s="21" t="s">
        <v>32</v>
      </c>
      <c r="Q29" s="95">
        <f>E29+'H30.８'!Q29</f>
        <v>1826</v>
      </c>
      <c r="R29" s="96">
        <f>F29+'H30.８'!R29</f>
        <v>1985</v>
      </c>
      <c r="S29" s="73">
        <f t="shared" si="8"/>
        <v>91.98992443324937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2824</v>
      </c>
      <c r="F30" s="97">
        <f>SUM(F27:F29)</f>
        <v>3124</v>
      </c>
      <c r="G30" s="80">
        <f t="shared" si="6"/>
        <v>90.39692701664532</v>
      </c>
      <c r="H30" s="2"/>
      <c r="I30" s="110"/>
      <c r="J30" s="61" t="s">
        <v>12</v>
      </c>
      <c r="K30" s="98">
        <f>SUM(K27:K29)</f>
        <v>29083</v>
      </c>
      <c r="L30" s="97">
        <f>SUM(L27:L29)</f>
        <v>29636</v>
      </c>
      <c r="M30" s="80">
        <f t="shared" si="7"/>
        <v>98.13402618437036</v>
      </c>
      <c r="O30" s="110"/>
      <c r="P30" s="61" t="s">
        <v>12</v>
      </c>
      <c r="Q30" s="98">
        <f>SUM(Q27:Q29)</f>
        <v>19061</v>
      </c>
      <c r="R30" s="97">
        <f>SUM(R27:R29)</f>
        <v>18794</v>
      </c>
      <c r="S30" s="80">
        <f t="shared" si="8"/>
        <v>101.42066617005428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555</v>
      </c>
      <c r="F31" s="82">
        <v>627</v>
      </c>
      <c r="G31" s="70">
        <f t="shared" si="6"/>
        <v>88.51674641148325</v>
      </c>
      <c r="H31" s="2"/>
      <c r="I31" s="113" t="s">
        <v>11</v>
      </c>
      <c r="J31" s="64" t="s">
        <v>30</v>
      </c>
      <c r="K31" s="81">
        <f>'H30.８'!K31+E31</f>
        <v>5691</v>
      </c>
      <c r="L31" s="82">
        <f>'H30.８'!L31+F31</f>
        <v>5580</v>
      </c>
      <c r="M31" s="70">
        <f t="shared" si="7"/>
        <v>101.98924731182795</v>
      </c>
      <c r="O31" s="113" t="s">
        <v>11</v>
      </c>
      <c r="P31" s="64" t="s">
        <v>30</v>
      </c>
      <c r="Q31" s="81">
        <f>E31+'H30.８'!Q31</f>
        <v>4004</v>
      </c>
      <c r="R31" s="82">
        <f>F31+'H30.８'!R31</f>
        <v>3951</v>
      </c>
      <c r="S31" s="70">
        <f t="shared" si="8"/>
        <v>101.34143254872183</v>
      </c>
    </row>
    <row r="32" spans="1:19" ht="24" customHeight="1">
      <c r="A32" s="2"/>
      <c r="B32" s="2"/>
      <c r="C32" s="114"/>
      <c r="D32" s="33" t="s">
        <v>33</v>
      </c>
      <c r="E32" s="95">
        <v>4800</v>
      </c>
      <c r="F32" s="96">
        <v>4494</v>
      </c>
      <c r="G32" s="73">
        <f t="shared" si="6"/>
        <v>106.80907877169558</v>
      </c>
      <c r="H32" s="2"/>
      <c r="I32" s="114"/>
      <c r="J32" s="33" t="s">
        <v>33</v>
      </c>
      <c r="K32" s="95">
        <f>'H30.８'!K32+E32</f>
        <v>44759</v>
      </c>
      <c r="L32" s="96">
        <f>'H30.８'!L32+F32</f>
        <v>43708</v>
      </c>
      <c r="M32" s="73">
        <f t="shared" si="7"/>
        <v>102.40459412464537</v>
      </c>
      <c r="O32" s="114"/>
      <c r="P32" s="33" t="s">
        <v>33</v>
      </c>
      <c r="Q32" s="95">
        <f>E32+'H30.８'!Q32</f>
        <v>27416</v>
      </c>
      <c r="R32" s="96">
        <f>F32+'H30.８'!R32</f>
        <v>25655</v>
      </c>
      <c r="S32" s="73">
        <f t="shared" si="8"/>
        <v>106.86415903332684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5355</v>
      </c>
      <c r="F33" s="99">
        <f>SUM(F31:F32)</f>
        <v>5121</v>
      </c>
      <c r="G33" s="80">
        <f t="shared" si="6"/>
        <v>104.56942003514938</v>
      </c>
      <c r="H33" s="2"/>
      <c r="I33" s="115"/>
      <c r="J33" s="62" t="s">
        <v>12</v>
      </c>
      <c r="K33" s="98">
        <f>SUM(K31:K32)</f>
        <v>50450</v>
      </c>
      <c r="L33" s="99">
        <f>SUM(L31:L32)</f>
        <v>49288</v>
      </c>
      <c r="M33" s="80">
        <f t="shared" si="7"/>
        <v>102.35757182275604</v>
      </c>
      <c r="O33" s="115"/>
      <c r="P33" s="62" t="s">
        <v>12</v>
      </c>
      <c r="Q33" s="98">
        <f>SUM(Q31:Q32)</f>
        <v>31420</v>
      </c>
      <c r="R33" s="99">
        <f>SUM(R31:R32)</f>
        <v>29606</v>
      </c>
      <c r="S33" s="80">
        <f t="shared" si="8"/>
        <v>106.12713639127205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E11" sqref="E11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43374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平成30年10月度新車販売実績表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3182</v>
      </c>
      <c r="F6" s="69">
        <f>SUM(F15:F21)</f>
        <v>2754</v>
      </c>
      <c r="G6" s="70">
        <f aca="true" t="shared" si="0" ref="G6:G11">E6/F6*100</f>
        <v>115.54103122730575</v>
      </c>
      <c r="H6" s="4"/>
      <c r="I6" s="46" t="s">
        <v>10</v>
      </c>
      <c r="J6" s="47"/>
      <c r="K6" s="68">
        <f>SUM(K15:K21)</f>
        <v>32684</v>
      </c>
      <c r="L6" s="69">
        <f>SUM(L15:L21)</f>
        <v>33095</v>
      </c>
      <c r="M6" s="70">
        <f aca="true" t="shared" si="1" ref="M6:M11">K6/L6*100</f>
        <v>98.75812056201843</v>
      </c>
      <c r="O6" s="46" t="s">
        <v>10</v>
      </c>
      <c r="P6" s="47"/>
      <c r="Q6" s="68">
        <f>SUM(Q15:Q21)</f>
        <v>21019</v>
      </c>
      <c r="R6" s="69">
        <f>SUM(R15:R21)</f>
        <v>20665</v>
      </c>
      <c r="S6" s="70">
        <f aca="true" t="shared" si="2" ref="S6:S11">Q6/R6*100</f>
        <v>101.71304137430437</v>
      </c>
    </row>
    <row r="7" spans="1:19" ht="24" customHeight="1">
      <c r="A7" s="45"/>
      <c r="B7" s="45"/>
      <c r="C7" s="43" t="s">
        <v>11</v>
      </c>
      <c r="D7" s="44"/>
      <c r="E7" s="71">
        <f>SUM(E22:E23)</f>
        <v>1598</v>
      </c>
      <c r="F7" s="72">
        <f>SUM(F22:F23)</f>
        <v>1361</v>
      </c>
      <c r="G7" s="73">
        <f t="shared" si="0"/>
        <v>117.4136664217487</v>
      </c>
      <c r="H7" s="2"/>
      <c r="I7" s="43" t="s">
        <v>11</v>
      </c>
      <c r="J7" s="44"/>
      <c r="K7" s="71">
        <f>SUM(K22:K23)</f>
        <v>17747</v>
      </c>
      <c r="L7" s="72">
        <f>SUM(L22:L23)</f>
        <v>16463</v>
      </c>
      <c r="M7" s="73">
        <f t="shared" si="1"/>
        <v>107.79930753811577</v>
      </c>
      <c r="O7" s="43" t="s">
        <v>11</v>
      </c>
      <c r="P7" s="44"/>
      <c r="Q7" s="71">
        <f>SUM(Q22:Q23)</f>
        <v>11395</v>
      </c>
      <c r="R7" s="72">
        <f>SUM(R22:R23)</f>
        <v>10321</v>
      </c>
      <c r="S7" s="73">
        <f t="shared" si="2"/>
        <v>110.40596841391339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4780</v>
      </c>
      <c r="F8" s="75">
        <f>SUM(F6:F7)</f>
        <v>4115</v>
      </c>
      <c r="G8" s="76">
        <f t="shared" si="0"/>
        <v>116.16038882138517</v>
      </c>
      <c r="H8" s="4"/>
      <c r="I8" s="59" t="s">
        <v>12</v>
      </c>
      <c r="J8" s="60"/>
      <c r="K8" s="74">
        <f>SUM(K6:K7)</f>
        <v>50431</v>
      </c>
      <c r="L8" s="75">
        <f>SUM(L6:L7)</f>
        <v>49558</v>
      </c>
      <c r="M8" s="76">
        <f t="shared" si="1"/>
        <v>101.76157229912425</v>
      </c>
      <c r="O8" s="59" t="s">
        <v>12</v>
      </c>
      <c r="P8" s="60"/>
      <c r="Q8" s="74">
        <f>SUM(Q6:Q7)</f>
        <v>32414</v>
      </c>
      <c r="R8" s="75">
        <f>SUM(R6:R7)</f>
        <v>30986</v>
      </c>
      <c r="S8" s="76">
        <f t="shared" si="2"/>
        <v>104.6085328858194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261554</v>
      </c>
      <c r="F9" s="77">
        <v>231563</v>
      </c>
      <c r="G9" s="70">
        <f t="shared" si="0"/>
        <v>112.95155098180625</v>
      </c>
      <c r="H9" s="4"/>
      <c r="I9" s="20" t="s">
        <v>13</v>
      </c>
      <c r="J9" s="32" t="s">
        <v>14</v>
      </c>
      <c r="K9" s="68">
        <f>E9+'H30.9'!K9</f>
        <v>2817470</v>
      </c>
      <c r="L9" s="69">
        <f>F9+'H30.9'!L9</f>
        <v>2870315</v>
      </c>
      <c r="M9" s="70">
        <f t="shared" si="1"/>
        <v>98.15891287193217</v>
      </c>
      <c r="O9" s="20" t="s">
        <v>13</v>
      </c>
      <c r="P9" s="32" t="s">
        <v>14</v>
      </c>
      <c r="Q9" s="68">
        <f>E9+'H30.9'!Q9</f>
        <v>1839286</v>
      </c>
      <c r="R9" s="69">
        <f>F9+'H30.9'!R9</f>
        <v>1839541</v>
      </c>
      <c r="S9" s="70">
        <f t="shared" si="2"/>
        <v>99.9861378463432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157439</v>
      </c>
      <c r="F10" s="79">
        <v>140906</v>
      </c>
      <c r="G10" s="73">
        <f t="shared" si="0"/>
        <v>111.73335415099427</v>
      </c>
      <c r="H10" s="4"/>
      <c r="I10" s="22" t="s">
        <v>15</v>
      </c>
      <c r="J10" s="33" t="s">
        <v>11</v>
      </c>
      <c r="K10" s="71">
        <f>E10+'H30.9'!K10</f>
        <v>1625129</v>
      </c>
      <c r="L10" s="72">
        <f>F10+'H30.9'!L10</f>
        <v>1562737</v>
      </c>
      <c r="M10" s="73">
        <f t="shared" si="1"/>
        <v>103.99248242026648</v>
      </c>
      <c r="O10" s="22" t="s">
        <v>15</v>
      </c>
      <c r="P10" s="33" t="s">
        <v>11</v>
      </c>
      <c r="Q10" s="100">
        <f>E10+'H30.9'!Q10</f>
        <v>1062620</v>
      </c>
      <c r="R10" s="72">
        <f>F10+'H30.9'!R10</f>
        <v>1015762</v>
      </c>
      <c r="S10" s="73">
        <f t="shared" si="2"/>
        <v>104.61308849907753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418993</v>
      </c>
      <c r="F11" s="75">
        <f>SUM(F9:F10)</f>
        <v>372469</v>
      </c>
      <c r="G11" s="80">
        <f t="shared" si="0"/>
        <v>112.49070392435343</v>
      </c>
      <c r="H11" s="4"/>
      <c r="I11" s="19" t="s">
        <v>16</v>
      </c>
      <c r="J11" s="61" t="s">
        <v>12</v>
      </c>
      <c r="K11" s="74">
        <f>SUM(K9:K10)</f>
        <v>4442599</v>
      </c>
      <c r="L11" s="75">
        <f>SUM(L9:L10)</f>
        <v>4433052</v>
      </c>
      <c r="M11" s="80">
        <f t="shared" si="1"/>
        <v>100.21535953108602</v>
      </c>
      <c r="O11" s="19" t="s">
        <v>16</v>
      </c>
      <c r="P11" s="61" t="s">
        <v>12</v>
      </c>
      <c r="Q11" s="74">
        <f>SUM(Q9:Q10)</f>
        <v>2901906</v>
      </c>
      <c r="R11" s="75">
        <f>SUM(R9:R10)</f>
        <v>2855303</v>
      </c>
      <c r="S11" s="80">
        <f t="shared" si="2"/>
        <v>101.6321560268735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1349</v>
      </c>
      <c r="F15" s="82">
        <v>1118</v>
      </c>
      <c r="G15" s="70">
        <f aca="true" t="shared" si="3" ref="G15:G23">E15/F15*100</f>
        <v>120.6618962432916</v>
      </c>
      <c r="H15" s="4"/>
      <c r="I15" s="108" t="s">
        <v>14</v>
      </c>
      <c r="J15" s="34" t="s">
        <v>19</v>
      </c>
      <c r="K15" s="81">
        <f>'H30.9'!K15+E15</f>
        <v>14250</v>
      </c>
      <c r="L15" s="82">
        <f>'H30.9'!L15+F15</f>
        <v>13679</v>
      </c>
      <c r="M15" s="70">
        <f aca="true" t="shared" si="4" ref="M15:M23">K15/L15*100</f>
        <v>104.17428174574164</v>
      </c>
      <c r="O15" s="108" t="s">
        <v>14</v>
      </c>
      <c r="P15" s="34" t="s">
        <v>19</v>
      </c>
      <c r="Q15" s="81">
        <f>E15+'H30.9'!Q15</f>
        <v>9062</v>
      </c>
      <c r="R15" s="82">
        <f>F15+'H30.9'!R15</f>
        <v>8641</v>
      </c>
      <c r="S15" s="70">
        <f aca="true" t="shared" si="5" ref="S15:S23">Q15/R15*100</f>
        <v>104.872121282259</v>
      </c>
    </row>
    <row r="16" spans="1:19" ht="24" customHeight="1">
      <c r="A16" s="45"/>
      <c r="B16" s="57"/>
      <c r="C16" s="109"/>
      <c r="D16" s="35" t="s">
        <v>20</v>
      </c>
      <c r="E16" s="83">
        <v>1426</v>
      </c>
      <c r="F16" s="84">
        <v>1223</v>
      </c>
      <c r="G16" s="85">
        <f t="shared" si="3"/>
        <v>116.59852820932134</v>
      </c>
      <c r="H16" s="4"/>
      <c r="I16" s="109"/>
      <c r="J16" s="35" t="s">
        <v>20</v>
      </c>
      <c r="K16" s="83">
        <f>'H30.9'!K16+E16</f>
        <v>14040</v>
      </c>
      <c r="L16" s="84">
        <f>'H30.9'!L16+F16</f>
        <v>14882</v>
      </c>
      <c r="M16" s="85">
        <f t="shared" si="4"/>
        <v>94.34215831205483</v>
      </c>
      <c r="O16" s="109"/>
      <c r="P16" s="35" t="s">
        <v>20</v>
      </c>
      <c r="Q16" s="83">
        <f>E16+'H30.9'!Q16</f>
        <v>8988</v>
      </c>
      <c r="R16" s="84">
        <f>F16+'H30.9'!R16</f>
        <v>9028</v>
      </c>
      <c r="S16" s="85">
        <f t="shared" si="5"/>
        <v>99.55693398316349</v>
      </c>
    </row>
    <row r="17" spans="1:19" ht="24" customHeight="1">
      <c r="A17" s="45"/>
      <c r="B17" s="57"/>
      <c r="C17" s="109"/>
      <c r="D17" s="35" t="s">
        <v>21</v>
      </c>
      <c r="E17" s="83">
        <v>85</v>
      </c>
      <c r="F17" s="84">
        <v>103</v>
      </c>
      <c r="G17" s="85">
        <f t="shared" si="3"/>
        <v>82.52427184466019</v>
      </c>
      <c r="H17" s="4"/>
      <c r="I17" s="109"/>
      <c r="J17" s="35" t="s">
        <v>21</v>
      </c>
      <c r="K17" s="83">
        <f>'H30.9'!K17+E17</f>
        <v>1113</v>
      </c>
      <c r="L17" s="84">
        <f>'H30.9'!L17+F17</f>
        <v>1157</v>
      </c>
      <c r="M17" s="85">
        <f t="shared" si="4"/>
        <v>96.19706136560069</v>
      </c>
      <c r="O17" s="109"/>
      <c r="P17" s="35" t="s">
        <v>21</v>
      </c>
      <c r="Q17" s="83">
        <f>E17+'H30.9'!Q17</f>
        <v>771</v>
      </c>
      <c r="R17" s="84">
        <f>F17+'H30.9'!R17</f>
        <v>775</v>
      </c>
      <c r="S17" s="85">
        <f t="shared" si="5"/>
        <v>99.48387096774194</v>
      </c>
    </row>
    <row r="18" spans="1:19" ht="24" customHeight="1">
      <c r="A18" s="45"/>
      <c r="B18" s="57"/>
      <c r="C18" s="109"/>
      <c r="D18" s="35" t="s">
        <v>22</v>
      </c>
      <c r="E18" s="83">
        <v>247</v>
      </c>
      <c r="F18" s="84">
        <v>199</v>
      </c>
      <c r="G18" s="85">
        <f t="shared" si="3"/>
        <v>124.12060301507537</v>
      </c>
      <c r="H18" s="4"/>
      <c r="I18" s="109"/>
      <c r="J18" s="35" t="s">
        <v>22</v>
      </c>
      <c r="K18" s="83">
        <f>'H30.9'!K18+E18</f>
        <v>2516</v>
      </c>
      <c r="L18" s="84">
        <f>'H30.9'!L18+F18</f>
        <v>2460</v>
      </c>
      <c r="M18" s="85">
        <f t="shared" si="4"/>
        <v>102.27642276422763</v>
      </c>
      <c r="O18" s="109"/>
      <c r="P18" s="35" t="s">
        <v>22</v>
      </c>
      <c r="Q18" s="83">
        <f>E18+'H30.9'!Q18</f>
        <v>1704</v>
      </c>
      <c r="R18" s="84">
        <f>F18+'H30.9'!R18</f>
        <v>1594</v>
      </c>
      <c r="S18" s="85">
        <f t="shared" si="5"/>
        <v>106.900878293601</v>
      </c>
    </row>
    <row r="19" spans="1:19" ht="24" customHeight="1">
      <c r="A19" s="45"/>
      <c r="B19" s="57"/>
      <c r="C19" s="109"/>
      <c r="D19" s="35" t="s">
        <v>23</v>
      </c>
      <c r="E19" s="86">
        <v>10</v>
      </c>
      <c r="F19" s="87">
        <v>7</v>
      </c>
      <c r="G19" s="85">
        <f t="shared" si="3"/>
        <v>142.85714285714286</v>
      </c>
      <c r="H19" s="2"/>
      <c r="I19" s="109"/>
      <c r="J19" s="35" t="s">
        <v>23</v>
      </c>
      <c r="K19" s="83">
        <f>'H30.9'!K19+E19</f>
        <v>162</v>
      </c>
      <c r="L19" s="84">
        <f>'H30.9'!L19+F19</f>
        <v>221</v>
      </c>
      <c r="M19" s="85">
        <f t="shared" si="4"/>
        <v>73.30316742081448</v>
      </c>
      <c r="O19" s="109"/>
      <c r="P19" s="35" t="s">
        <v>23</v>
      </c>
      <c r="Q19" s="83">
        <f>E19+'H30.9'!Q19</f>
        <v>99</v>
      </c>
      <c r="R19" s="84">
        <f>F19+'H30.9'!R19</f>
        <v>131</v>
      </c>
      <c r="S19" s="85">
        <f t="shared" si="5"/>
        <v>75.57251908396947</v>
      </c>
    </row>
    <row r="20" spans="1:19" ht="24" customHeight="1">
      <c r="A20" s="45"/>
      <c r="B20" s="57"/>
      <c r="C20" s="109"/>
      <c r="D20" s="35" t="s">
        <v>24</v>
      </c>
      <c r="E20" s="83">
        <v>43</v>
      </c>
      <c r="F20" s="84">
        <v>52</v>
      </c>
      <c r="G20" s="85">
        <f t="shared" si="3"/>
        <v>82.6923076923077</v>
      </c>
      <c r="H20" s="2"/>
      <c r="I20" s="109"/>
      <c r="J20" s="35" t="s">
        <v>24</v>
      </c>
      <c r="K20" s="83">
        <f>'H30.9'!K20+E20</f>
        <v>522</v>
      </c>
      <c r="L20" s="84">
        <f>'H30.9'!L20+F20</f>
        <v>582</v>
      </c>
      <c r="M20" s="85">
        <f t="shared" si="4"/>
        <v>89.69072164948454</v>
      </c>
      <c r="O20" s="109"/>
      <c r="P20" s="35" t="s">
        <v>24</v>
      </c>
      <c r="Q20" s="83">
        <f>E20+'H30.9'!Q20</f>
        <v>330</v>
      </c>
      <c r="R20" s="84">
        <f>F20+'H30.9'!R20</f>
        <v>393</v>
      </c>
      <c r="S20" s="85">
        <f t="shared" si="5"/>
        <v>83.96946564885496</v>
      </c>
    </row>
    <row r="21" spans="1:19" ht="24" customHeight="1" thickBot="1">
      <c r="A21" s="2"/>
      <c r="B21" s="2"/>
      <c r="C21" s="110"/>
      <c r="D21" s="37" t="s">
        <v>25</v>
      </c>
      <c r="E21" s="88">
        <v>22</v>
      </c>
      <c r="F21" s="89">
        <v>52</v>
      </c>
      <c r="G21" s="85">
        <f t="shared" si="3"/>
        <v>42.30769230769231</v>
      </c>
      <c r="H21" s="2"/>
      <c r="I21" s="110"/>
      <c r="J21" s="37" t="s">
        <v>25</v>
      </c>
      <c r="K21" s="88">
        <f>'H30.9'!K21+E21</f>
        <v>81</v>
      </c>
      <c r="L21" s="89">
        <f>'H30.9'!L21+F21</f>
        <v>114</v>
      </c>
      <c r="M21" s="85">
        <f t="shared" si="4"/>
        <v>71.05263157894737</v>
      </c>
      <c r="O21" s="110"/>
      <c r="P21" s="37" t="s">
        <v>25</v>
      </c>
      <c r="Q21" s="88">
        <f>E21+'H30.9'!Q21</f>
        <v>65</v>
      </c>
      <c r="R21" s="89">
        <f>F21+'H30.9'!R21</f>
        <v>103</v>
      </c>
      <c r="S21" s="85">
        <f t="shared" si="5"/>
        <v>63.10679611650486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1218</v>
      </c>
      <c r="F22" s="82">
        <v>1066</v>
      </c>
      <c r="G22" s="70">
        <f t="shared" si="3"/>
        <v>114.25891181988743</v>
      </c>
      <c r="H22" s="2"/>
      <c r="I22" s="111" t="s">
        <v>26</v>
      </c>
      <c r="J22" s="32" t="s">
        <v>27</v>
      </c>
      <c r="K22" s="81">
        <f>'H30.9'!K22+E22</f>
        <v>13867</v>
      </c>
      <c r="L22" s="82">
        <f>'H30.9'!L22+F22</f>
        <v>13110</v>
      </c>
      <c r="M22" s="70">
        <f t="shared" si="4"/>
        <v>105.77421815408086</v>
      </c>
      <c r="O22" s="111" t="s">
        <v>26</v>
      </c>
      <c r="P22" s="32" t="s">
        <v>27</v>
      </c>
      <c r="Q22" s="81">
        <f>E22+'H30.9'!Q22</f>
        <v>8787</v>
      </c>
      <c r="R22" s="82">
        <f>F22+'H30.9'!R22</f>
        <v>8061</v>
      </c>
      <c r="S22" s="70">
        <f t="shared" si="5"/>
        <v>109.00632675846668</v>
      </c>
    </row>
    <row r="23" spans="1:19" ht="24" customHeight="1" thickBot="1">
      <c r="A23" s="2"/>
      <c r="B23" s="2"/>
      <c r="C23" s="112"/>
      <c r="D23" s="36" t="s">
        <v>28</v>
      </c>
      <c r="E23" s="88">
        <v>380</v>
      </c>
      <c r="F23" s="89">
        <v>295</v>
      </c>
      <c r="G23" s="90">
        <f t="shared" si="3"/>
        <v>128.81355932203388</v>
      </c>
      <c r="H23" s="2"/>
      <c r="I23" s="112"/>
      <c r="J23" s="36" t="s">
        <v>28</v>
      </c>
      <c r="K23" s="88">
        <f>'H30.9'!K23+E23</f>
        <v>3880</v>
      </c>
      <c r="L23" s="89">
        <f>'H30.9'!L23+F23</f>
        <v>3353</v>
      </c>
      <c r="M23" s="90">
        <f t="shared" si="4"/>
        <v>115.71726811810319</v>
      </c>
      <c r="O23" s="112"/>
      <c r="P23" s="36" t="s">
        <v>28</v>
      </c>
      <c r="Q23" s="88">
        <f>E23+'H30.9'!Q23</f>
        <v>2608</v>
      </c>
      <c r="R23" s="89">
        <f>F23+'H30.9'!R23</f>
        <v>2260</v>
      </c>
      <c r="S23" s="90">
        <f t="shared" si="5"/>
        <v>115.39823008849557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105">
        <v>1028</v>
      </c>
      <c r="F27" s="91">
        <v>901</v>
      </c>
      <c r="G27" s="70">
        <f aca="true" t="shared" si="6" ref="G27:G33">E27/F27*100</f>
        <v>114.09544950055495</v>
      </c>
      <c r="H27" s="2"/>
      <c r="I27" s="108" t="s">
        <v>14</v>
      </c>
      <c r="J27" s="63" t="s">
        <v>30</v>
      </c>
      <c r="K27" s="81">
        <f>'H30.9'!K27+E27</f>
        <v>9573</v>
      </c>
      <c r="L27" s="82">
        <f>'H30.9'!L27+F27</f>
        <v>9596</v>
      </c>
      <c r="M27" s="70">
        <f aca="true" t="shared" si="7" ref="M27:M33">K27/L27*100</f>
        <v>99.76031679866611</v>
      </c>
      <c r="O27" s="108" t="s">
        <v>14</v>
      </c>
      <c r="P27" s="63" t="s">
        <v>30</v>
      </c>
      <c r="Q27" s="81">
        <f>E27+'H30.9'!Q27</f>
        <v>6824</v>
      </c>
      <c r="R27" s="82">
        <f>F27+'H30.9'!R27</f>
        <v>6634</v>
      </c>
      <c r="S27" s="70">
        <f aca="true" t="shared" si="8" ref="S27:S33">Q27/R27*100</f>
        <v>102.8640337654507</v>
      </c>
    </row>
    <row r="28" spans="1:19" ht="24" customHeight="1">
      <c r="A28" s="45"/>
      <c r="B28" s="57"/>
      <c r="C28" s="109"/>
      <c r="D28" s="35" t="s">
        <v>31</v>
      </c>
      <c r="E28" s="106">
        <v>2082</v>
      </c>
      <c r="F28" s="92">
        <v>1918</v>
      </c>
      <c r="G28" s="85">
        <f t="shared" si="6"/>
        <v>108.55057351407716</v>
      </c>
      <c r="H28" s="2"/>
      <c r="I28" s="109"/>
      <c r="J28" s="35" t="s">
        <v>31</v>
      </c>
      <c r="K28" s="83">
        <f>'H30.9'!K28+E28</f>
        <v>19814</v>
      </c>
      <c r="L28" s="84">
        <f>'H30.9'!L28+F28</f>
        <v>19639</v>
      </c>
      <c r="M28" s="85">
        <f t="shared" si="7"/>
        <v>100.89108406741687</v>
      </c>
      <c r="O28" s="109"/>
      <c r="P28" s="35" t="s">
        <v>31</v>
      </c>
      <c r="Q28" s="83">
        <f>E28+'H30.9'!Q28</f>
        <v>13521</v>
      </c>
      <c r="R28" s="84">
        <f>F28+'H30.9'!R28</f>
        <v>12994</v>
      </c>
      <c r="S28" s="85">
        <f t="shared" si="8"/>
        <v>104.05571802370326</v>
      </c>
    </row>
    <row r="29" spans="1:19" ht="24" customHeight="1">
      <c r="A29" s="45"/>
      <c r="B29" s="57"/>
      <c r="C29" s="109"/>
      <c r="D29" s="21" t="s">
        <v>32</v>
      </c>
      <c r="E29" s="107">
        <v>349</v>
      </c>
      <c r="F29" s="94">
        <v>348</v>
      </c>
      <c r="G29" s="73">
        <f t="shared" si="6"/>
        <v>100.28735632183907</v>
      </c>
      <c r="H29" s="2"/>
      <c r="I29" s="109"/>
      <c r="J29" s="21" t="s">
        <v>32</v>
      </c>
      <c r="K29" s="95">
        <f>'H30.9'!K29+E29</f>
        <v>3155</v>
      </c>
      <c r="L29" s="96">
        <f>'H30.9'!L29+F29</f>
        <v>3568</v>
      </c>
      <c r="M29" s="73">
        <f t="shared" si="7"/>
        <v>88.42488789237667</v>
      </c>
      <c r="O29" s="109"/>
      <c r="P29" s="21" t="s">
        <v>32</v>
      </c>
      <c r="Q29" s="95">
        <f>E29+'H30.9'!Q29</f>
        <v>2175</v>
      </c>
      <c r="R29" s="96">
        <f>F29+'H30.9'!R29</f>
        <v>2333</v>
      </c>
      <c r="S29" s="73">
        <f t="shared" si="8"/>
        <v>93.22760394342049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3459</v>
      </c>
      <c r="F30" s="97">
        <f>SUM(F27:F29)</f>
        <v>3167</v>
      </c>
      <c r="G30" s="80">
        <f t="shared" si="6"/>
        <v>109.22008209662141</v>
      </c>
      <c r="H30" s="2"/>
      <c r="I30" s="110"/>
      <c r="J30" s="61" t="s">
        <v>12</v>
      </c>
      <c r="K30" s="98">
        <f>SUM(K27:K29)</f>
        <v>32542</v>
      </c>
      <c r="L30" s="97">
        <f>SUM(L27:L29)</f>
        <v>32803</v>
      </c>
      <c r="M30" s="80">
        <f t="shared" si="7"/>
        <v>99.20434106636588</v>
      </c>
      <c r="O30" s="110"/>
      <c r="P30" s="61" t="s">
        <v>12</v>
      </c>
      <c r="Q30" s="98">
        <f>SUM(Q27:Q29)</f>
        <v>22520</v>
      </c>
      <c r="R30" s="97">
        <f>SUM(R27:R29)</f>
        <v>21961</v>
      </c>
      <c r="S30" s="80">
        <f t="shared" si="8"/>
        <v>102.54542142889669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611</v>
      </c>
      <c r="F31" s="82">
        <v>557</v>
      </c>
      <c r="G31" s="70">
        <f t="shared" si="6"/>
        <v>109.69479353680431</v>
      </c>
      <c r="H31" s="2"/>
      <c r="I31" s="113" t="s">
        <v>11</v>
      </c>
      <c r="J31" s="64" t="s">
        <v>30</v>
      </c>
      <c r="K31" s="81">
        <f>'H30.9'!K31+E31</f>
        <v>6302</v>
      </c>
      <c r="L31" s="82">
        <f>'H30.9'!L31+F31</f>
        <v>6137</v>
      </c>
      <c r="M31" s="70">
        <f t="shared" si="7"/>
        <v>102.6886100700668</v>
      </c>
      <c r="O31" s="113" t="s">
        <v>11</v>
      </c>
      <c r="P31" s="64" t="s">
        <v>30</v>
      </c>
      <c r="Q31" s="81">
        <f>E31+'H30.9'!Q31</f>
        <v>4615</v>
      </c>
      <c r="R31" s="82">
        <f>F31+'H30.9'!R31</f>
        <v>4508</v>
      </c>
      <c r="S31" s="70">
        <f t="shared" si="8"/>
        <v>102.37355811889974</v>
      </c>
    </row>
    <row r="32" spans="1:19" ht="24" customHeight="1">
      <c r="A32" s="2"/>
      <c r="B32" s="2"/>
      <c r="C32" s="114"/>
      <c r="D32" s="33" t="s">
        <v>33</v>
      </c>
      <c r="E32" s="95">
        <v>5335</v>
      </c>
      <c r="F32" s="96">
        <v>5012</v>
      </c>
      <c r="G32" s="73">
        <f t="shared" si="6"/>
        <v>106.44453312051077</v>
      </c>
      <c r="H32" s="2"/>
      <c r="I32" s="114"/>
      <c r="J32" s="33" t="s">
        <v>33</v>
      </c>
      <c r="K32" s="95">
        <f>'H30.9'!K32+E32</f>
        <v>50094</v>
      </c>
      <c r="L32" s="96">
        <f>'H30.9'!L32+F32</f>
        <v>48720</v>
      </c>
      <c r="M32" s="73">
        <f t="shared" si="7"/>
        <v>102.82019704433498</v>
      </c>
      <c r="O32" s="114"/>
      <c r="P32" s="33" t="s">
        <v>33</v>
      </c>
      <c r="Q32" s="95">
        <f>E32+'H30.9'!Q32</f>
        <v>32751</v>
      </c>
      <c r="R32" s="96">
        <f>F32+'H30.9'!R32</f>
        <v>30667</v>
      </c>
      <c r="S32" s="73">
        <f t="shared" si="8"/>
        <v>106.79557830893143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5946</v>
      </c>
      <c r="F33" s="99">
        <f>SUM(F31:F32)</f>
        <v>5569</v>
      </c>
      <c r="G33" s="80">
        <f t="shared" si="6"/>
        <v>106.76961752558807</v>
      </c>
      <c r="H33" s="2"/>
      <c r="I33" s="115"/>
      <c r="J33" s="62" t="s">
        <v>12</v>
      </c>
      <c r="K33" s="98">
        <f>SUM(K31:K32)</f>
        <v>56396</v>
      </c>
      <c r="L33" s="99">
        <f>SUM(L31:L32)</f>
        <v>54857</v>
      </c>
      <c r="M33" s="80">
        <f t="shared" si="7"/>
        <v>102.80547605592723</v>
      </c>
      <c r="O33" s="115"/>
      <c r="P33" s="62" t="s">
        <v>12</v>
      </c>
      <c r="Q33" s="98">
        <f>SUM(Q31:Q32)</f>
        <v>37366</v>
      </c>
      <c r="R33" s="99">
        <f>SUM(R31:R32)</f>
        <v>35175</v>
      </c>
      <c r="S33" s="80">
        <f t="shared" si="8"/>
        <v>106.22885572139305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43405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平成30年11月度新車販売実績表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3285</v>
      </c>
      <c r="F6" s="69">
        <f>SUM(F15:F21)</f>
        <v>2744</v>
      </c>
      <c r="G6" s="70">
        <f aca="true" t="shared" si="0" ref="G6:G11">E6/F6*100</f>
        <v>119.71574344023324</v>
      </c>
      <c r="H6" s="4"/>
      <c r="I6" s="46" t="s">
        <v>10</v>
      </c>
      <c r="J6" s="47"/>
      <c r="K6" s="68">
        <f>SUM(K15:K21)</f>
        <v>35969</v>
      </c>
      <c r="L6" s="69">
        <f>SUM(L15:L21)</f>
        <v>35839</v>
      </c>
      <c r="M6" s="70">
        <f aca="true" t="shared" si="1" ref="M6:M11">K6/L6*100</f>
        <v>100.3627333351935</v>
      </c>
      <c r="O6" s="46" t="s">
        <v>10</v>
      </c>
      <c r="P6" s="47"/>
      <c r="Q6" s="68">
        <f>SUM(Q15:Q21)</f>
        <v>24304</v>
      </c>
      <c r="R6" s="69">
        <f>SUM(R15:R21)</f>
        <v>23409</v>
      </c>
      <c r="S6" s="70">
        <f aca="true" t="shared" si="2" ref="S6:S11">Q6/R6*100</f>
        <v>103.82331581870221</v>
      </c>
    </row>
    <row r="7" spans="1:19" ht="24" customHeight="1">
      <c r="A7" s="45"/>
      <c r="B7" s="45"/>
      <c r="C7" s="43" t="s">
        <v>11</v>
      </c>
      <c r="D7" s="44"/>
      <c r="E7" s="71">
        <f>SUM(E22:E23)</f>
        <v>1884</v>
      </c>
      <c r="F7" s="72">
        <f>SUM(F22:F23)</f>
        <v>1512</v>
      </c>
      <c r="G7" s="73">
        <f t="shared" si="0"/>
        <v>124.60317460317461</v>
      </c>
      <c r="H7" s="2"/>
      <c r="I7" s="43" t="s">
        <v>11</v>
      </c>
      <c r="J7" s="44"/>
      <c r="K7" s="71">
        <f>SUM(K22:K23)</f>
        <v>19631</v>
      </c>
      <c r="L7" s="72">
        <f>SUM(L22:L23)</f>
        <v>17975</v>
      </c>
      <c r="M7" s="73">
        <f t="shared" si="1"/>
        <v>109.21279554937414</v>
      </c>
      <c r="O7" s="43" t="s">
        <v>11</v>
      </c>
      <c r="P7" s="44"/>
      <c r="Q7" s="71">
        <f>SUM(Q22:Q23)</f>
        <v>13279</v>
      </c>
      <c r="R7" s="72">
        <f>SUM(R22:R23)</f>
        <v>11833</v>
      </c>
      <c r="S7" s="73">
        <f t="shared" si="2"/>
        <v>112.22006253697288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5169</v>
      </c>
      <c r="F8" s="75">
        <f>SUM(F6:F7)</f>
        <v>4256</v>
      </c>
      <c r="G8" s="76">
        <f t="shared" si="0"/>
        <v>121.45206766917293</v>
      </c>
      <c r="H8" s="4"/>
      <c r="I8" s="59" t="s">
        <v>12</v>
      </c>
      <c r="J8" s="60"/>
      <c r="K8" s="74">
        <f>SUM(K6:K7)</f>
        <v>55600</v>
      </c>
      <c r="L8" s="75">
        <f>SUM(L6:L7)</f>
        <v>53814</v>
      </c>
      <c r="M8" s="76">
        <f t="shared" si="1"/>
        <v>103.3188389638384</v>
      </c>
      <c r="O8" s="59" t="s">
        <v>12</v>
      </c>
      <c r="P8" s="60"/>
      <c r="Q8" s="74">
        <f>SUM(Q6:Q7)</f>
        <v>37583</v>
      </c>
      <c r="R8" s="75">
        <f>SUM(R6:R7)</f>
        <v>35242</v>
      </c>
      <c r="S8" s="76">
        <f t="shared" si="2"/>
        <v>106.64264230179899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279594</v>
      </c>
      <c r="F9" s="77">
        <v>258164</v>
      </c>
      <c r="G9" s="70">
        <f t="shared" si="0"/>
        <v>108.30092499341504</v>
      </c>
      <c r="H9" s="4"/>
      <c r="I9" s="20" t="s">
        <v>13</v>
      </c>
      <c r="J9" s="32" t="s">
        <v>14</v>
      </c>
      <c r="K9" s="68">
        <f>E9+'H30.10'!K9</f>
        <v>3097064</v>
      </c>
      <c r="L9" s="69">
        <f>F9+'H30.10'!L9</f>
        <v>3128479</v>
      </c>
      <c r="M9" s="70">
        <f t="shared" si="1"/>
        <v>98.99583791356758</v>
      </c>
      <c r="O9" s="20" t="s">
        <v>13</v>
      </c>
      <c r="P9" s="32" t="s">
        <v>14</v>
      </c>
      <c r="Q9" s="68">
        <f>E9+'H30.10'!Q9</f>
        <v>2118880</v>
      </c>
      <c r="R9" s="69">
        <f>F9+'H30.10'!R9</f>
        <v>2097705</v>
      </c>
      <c r="S9" s="70">
        <f t="shared" si="2"/>
        <v>101.00943650322614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162349</v>
      </c>
      <c r="F10" s="79">
        <v>148696</v>
      </c>
      <c r="G10" s="73">
        <f t="shared" si="0"/>
        <v>109.18182062732018</v>
      </c>
      <c r="H10" s="4"/>
      <c r="I10" s="22" t="s">
        <v>15</v>
      </c>
      <c r="J10" s="33" t="s">
        <v>11</v>
      </c>
      <c r="K10" s="71">
        <f>E10+'H30.10'!K10</f>
        <v>1787478</v>
      </c>
      <c r="L10" s="72">
        <f>F10+'H30.10'!L10</f>
        <v>1711433</v>
      </c>
      <c r="M10" s="73">
        <f t="shared" si="1"/>
        <v>104.44335244207632</v>
      </c>
      <c r="O10" s="22" t="s">
        <v>15</v>
      </c>
      <c r="P10" s="33" t="s">
        <v>11</v>
      </c>
      <c r="Q10" s="100">
        <f>E10+'H30.10'!Q10</f>
        <v>1224969</v>
      </c>
      <c r="R10" s="72">
        <f>F10+'H30.10'!R10</f>
        <v>1164458</v>
      </c>
      <c r="S10" s="73">
        <f t="shared" si="2"/>
        <v>105.19649484996454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441943</v>
      </c>
      <c r="F11" s="75">
        <f>SUM(F9:F10)</f>
        <v>406860</v>
      </c>
      <c r="G11" s="80">
        <f t="shared" si="0"/>
        <v>108.62286781693949</v>
      </c>
      <c r="H11" s="4"/>
      <c r="I11" s="19" t="s">
        <v>16</v>
      </c>
      <c r="J11" s="61" t="s">
        <v>12</v>
      </c>
      <c r="K11" s="74">
        <f>SUM(K9:K10)</f>
        <v>4884542</v>
      </c>
      <c r="L11" s="75">
        <f>SUM(L9:L10)</f>
        <v>4839912</v>
      </c>
      <c r="M11" s="80">
        <f t="shared" si="1"/>
        <v>100.92212420391115</v>
      </c>
      <c r="O11" s="19" t="s">
        <v>16</v>
      </c>
      <c r="P11" s="61" t="s">
        <v>12</v>
      </c>
      <c r="Q11" s="74">
        <f>SUM(Q9:Q10)</f>
        <v>3343849</v>
      </c>
      <c r="R11" s="75">
        <f>SUM(R9:R10)</f>
        <v>3262163</v>
      </c>
      <c r="S11" s="80">
        <f t="shared" si="2"/>
        <v>102.50404409589589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1346</v>
      </c>
      <c r="F15" s="82">
        <v>1097</v>
      </c>
      <c r="G15" s="70">
        <f aca="true" t="shared" si="3" ref="G15:G23">E15/F15*100</f>
        <v>122.69826800364632</v>
      </c>
      <c r="H15" s="4"/>
      <c r="I15" s="108" t="s">
        <v>14</v>
      </c>
      <c r="J15" s="34" t="s">
        <v>19</v>
      </c>
      <c r="K15" s="81">
        <f>'H30.10'!K15+E15</f>
        <v>15596</v>
      </c>
      <c r="L15" s="82">
        <f>'H30.10'!L15+F15</f>
        <v>14776</v>
      </c>
      <c r="M15" s="70">
        <f aca="true" t="shared" si="4" ref="M15:M23">K15/L15*100</f>
        <v>105.54953979426097</v>
      </c>
      <c r="O15" s="108" t="s">
        <v>14</v>
      </c>
      <c r="P15" s="34" t="s">
        <v>19</v>
      </c>
      <c r="Q15" s="81">
        <f>E15+'H30.10'!Q15</f>
        <v>10408</v>
      </c>
      <c r="R15" s="82">
        <f>F15+'H30.10'!R15</f>
        <v>9738</v>
      </c>
      <c r="S15" s="70">
        <f aca="true" t="shared" si="5" ref="S15:S23">Q15/R15*100</f>
        <v>106.8802628876566</v>
      </c>
    </row>
    <row r="16" spans="1:19" ht="24" customHeight="1">
      <c r="A16" s="45"/>
      <c r="B16" s="57"/>
      <c r="C16" s="109"/>
      <c r="D16" s="35" t="s">
        <v>20</v>
      </c>
      <c r="E16" s="83">
        <v>1403</v>
      </c>
      <c r="F16" s="84">
        <v>1234</v>
      </c>
      <c r="G16" s="85">
        <f t="shared" si="3"/>
        <v>113.69529983792546</v>
      </c>
      <c r="H16" s="4"/>
      <c r="I16" s="109"/>
      <c r="J16" s="35" t="s">
        <v>20</v>
      </c>
      <c r="K16" s="83">
        <f>'H30.10'!K16+E16</f>
        <v>15443</v>
      </c>
      <c r="L16" s="84">
        <f>'H30.10'!L16+F16</f>
        <v>16116</v>
      </c>
      <c r="M16" s="85">
        <f t="shared" si="4"/>
        <v>95.82402581285679</v>
      </c>
      <c r="O16" s="109"/>
      <c r="P16" s="35" t="s">
        <v>20</v>
      </c>
      <c r="Q16" s="83">
        <f>E16+'H30.10'!Q16</f>
        <v>10391</v>
      </c>
      <c r="R16" s="84">
        <f>F16+'H30.10'!R16</f>
        <v>10262</v>
      </c>
      <c r="S16" s="85">
        <f t="shared" si="5"/>
        <v>101.25706489962971</v>
      </c>
    </row>
    <row r="17" spans="1:19" ht="24" customHeight="1">
      <c r="A17" s="45"/>
      <c r="B17" s="57"/>
      <c r="C17" s="109"/>
      <c r="D17" s="35" t="s">
        <v>21</v>
      </c>
      <c r="E17" s="83">
        <v>137</v>
      </c>
      <c r="F17" s="84">
        <v>92</v>
      </c>
      <c r="G17" s="85">
        <f t="shared" si="3"/>
        <v>148.91304347826087</v>
      </c>
      <c r="H17" s="4"/>
      <c r="I17" s="109"/>
      <c r="J17" s="35" t="s">
        <v>21</v>
      </c>
      <c r="K17" s="83">
        <f>'H30.10'!K17+E17</f>
        <v>1250</v>
      </c>
      <c r="L17" s="84">
        <f>'H30.10'!L17+F17</f>
        <v>1249</v>
      </c>
      <c r="M17" s="85">
        <f t="shared" si="4"/>
        <v>100.080064051241</v>
      </c>
      <c r="O17" s="109"/>
      <c r="P17" s="35" t="s">
        <v>21</v>
      </c>
      <c r="Q17" s="83">
        <f>E17+'H30.10'!Q17</f>
        <v>908</v>
      </c>
      <c r="R17" s="84">
        <f>F17+'H30.10'!R17</f>
        <v>867</v>
      </c>
      <c r="S17" s="85">
        <f t="shared" si="5"/>
        <v>104.72895040369087</v>
      </c>
    </row>
    <row r="18" spans="1:19" ht="24" customHeight="1">
      <c r="A18" s="45"/>
      <c r="B18" s="57"/>
      <c r="C18" s="109"/>
      <c r="D18" s="35" t="s">
        <v>22</v>
      </c>
      <c r="E18" s="83">
        <v>246</v>
      </c>
      <c r="F18" s="84">
        <v>206</v>
      </c>
      <c r="G18" s="85">
        <f t="shared" si="3"/>
        <v>119.41747572815532</v>
      </c>
      <c r="H18" s="4"/>
      <c r="I18" s="109"/>
      <c r="J18" s="35" t="s">
        <v>22</v>
      </c>
      <c r="K18" s="83">
        <f>'H30.10'!K18+E18</f>
        <v>2762</v>
      </c>
      <c r="L18" s="84">
        <f>'H30.10'!L18+F18</f>
        <v>2666</v>
      </c>
      <c r="M18" s="85">
        <f t="shared" si="4"/>
        <v>103.60090022505626</v>
      </c>
      <c r="O18" s="109"/>
      <c r="P18" s="35" t="s">
        <v>22</v>
      </c>
      <c r="Q18" s="83">
        <f>E18+'H30.10'!Q18</f>
        <v>1950</v>
      </c>
      <c r="R18" s="84">
        <f>F18+'H30.10'!R18</f>
        <v>1800</v>
      </c>
      <c r="S18" s="85">
        <f t="shared" si="5"/>
        <v>108.33333333333333</v>
      </c>
    </row>
    <row r="19" spans="1:19" ht="24" customHeight="1">
      <c r="A19" s="45"/>
      <c r="B19" s="57"/>
      <c r="C19" s="109"/>
      <c r="D19" s="35" t="s">
        <v>23</v>
      </c>
      <c r="E19" s="86">
        <v>18</v>
      </c>
      <c r="F19" s="87">
        <v>27</v>
      </c>
      <c r="G19" s="85">
        <f t="shared" si="3"/>
        <v>66.66666666666666</v>
      </c>
      <c r="H19" s="2"/>
      <c r="I19" s="109"/>
      <c r="J19" s="35" t="s">
        <v>23</v>
      </c>
      <c r="K19" s="83">
        <f>'H30.10'!K19+E19</f>
        <v>180</v>
      </c>
      <c r="L19" s="84">
        <f>'H30.10'!L19+F19</f>
        <v>248</v>
      </c>
      <c r="M19" s="85">
        <f t="shared" si="4"/>
        <v>72.58064516129032</v>
      </c>
      <c r="O19" s="109"/>
      <c r="P19" s="35" t="s">
        <v>23</v>
      </c>
      <c r="Q19" s="83">
        <f>E19+'H30.10'!Q19</f>
        <v>117</v>
      </c>
      <c r="R19" s="84">
        <f>F19+'H30.10'!R19</f>
        <v>158</v>
      </c>
      <c r="S19" s="85">
        <f t="shared" si="5"/>
        <v>74.0506329113924</v>
      </c>
    </row>
    <row r="20" spans="1:19" ht="24" customHeight="1">
      <c r="A20" s="45"/>
      <c r="B20" s="57"/>
      <c r="C20" s="109"/>
      <c r="D20" s="35" t="s">
        <v>24</v>
      </c>
      <c r="E20" s="83">
        <v>54</v>
      </c>
      <c r="F20" s="84">
        <v>68</v>
      </c>
      <c r="G20" s="85">
        <f t="shared" si="3"/>
        <v>79.41176470588235</v>
      </c>
      <c r="H20" s="2"/>
      <c r="I20" s="109"/>
      <c r="J20" s="35" t="s">
        <v>24</v>
      </c>
      <c r="K20" s="83">
        <f>'H30.10'!K20+E20</f>
        <v>576</v>
      </c>
      <c r="L20" s="84">
        <f>'H30.10'!L20+F20</f>
        <v>650</v>
      </c>
      <c r="M20" s="85">
        <f t="shared" si="4"/>
        <v>88.61538461538461</v>
      </c>
      <c r="O20" s="109"/>
      <c r="P20" s="35" t="s">
        <v>24</v>
      </c>
      <c r="Q20" s="83">
        <f>E20+'H30.10'!Q20</f>
        <v>384</v>
      </c>
      <c r="R20" s="84">
        <f>F20+'H30.10'!R20</f>
        <v>461</v>
      </c>
      <c r="S20" s="85">
        <f t="shared" si="5"/>
        <v>83.29718004338395</v>
      </c>
    </row>
    <row r="21" spans="1:19" ht="24" customHeight="1" thickBot="1">
      <c r="A21" s="2"/>
      <c r="B21" s="2"/>
      <c r="C21" s="110"/>
      <c r="D21" s="37" t="s">
        <v>25</v>
      </c>
      <c r="E21" s="88">
        <v>81</v>
      </c>
      <c r="F21" s="89">
        <v>20</v>
      </c>
      <c r="G21" s="85">
        <f t="shared" si="3"/>
        <v>405</v>
      </c>
      <c r="H21" s="2"/>
      <c r="I21" s="110"/>
      <c r="J21" s="37" t="s">
        <v>25</v>
      </c>
      <c r="K21" s="88">
        <f>'H30.10'!K21+E21</f>
        <v>162</v>
      </c>
      <c r="L21" s="89">
        <f>'H30.10'!L21+F21</f>
        <v>134</v>
      </c>
      <c r="M21" s="85">
        <f t="shared" si="4"/>
        <v>120.89552238805969</v>
      </c>
      <c r="O21" s="110"/>
      <c r="P21" s="37" t="s">
        <v>25</v>
      </c>
      <c r="Q21" s="88">
        <f>E21+'H30.10'!Q21</f>
        <v>146</v>
      </c>
      <c r="R21" s="89">
        <f>F21+'H30.10'!R21</f>
        <v>123</v>
      </c>
      <c r="S21" s="85">
        <f t="shared" si="5"/>
        <v>118.69918699186992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1415</v>
      </c>
      <c r="F22" s="82">
        <v>1153</v>
      </c>
      <c r="G22" s="70">
        <f t="shared" si="3"/>
        <v>122.72333044232437</v>
      </c>
      <c r="H22" s="2"/>
      <c r="I22" s="111" t="s">
        <v>26</v>
      </c>
      <c r="J22" s="32" t="s">
        <v>27</v>
      </c>
      <c r="K22" s="81">
        <f>'H30.10'!K22+E22</f>
        <v>15282</v>
      </c>
      <c r="L22" s="82">
        <f>'H30.10'!L22+F22</f>
        <v>14263</v>
      </c>
      <c r="M22" s="70">
        <f t="shared" si="4"/>
        <v>107.14435953165533</v>
      </c>
      <c r="O22" s="111" t="s">
        <v>26</v>
      </c>
      <c r="P22" s="32" t="s">
        <v>27</v>
      </c>
      <c r="Q22" s="81">
        <f>E22+'H30.10'!Q22</f>
        <v>10202</v>
      </c>
      <c r="R22" s="82">
        <f>F22+'H30.10'!R22</f>
        <v>9214</v>
      </c>
      <c r="S22" s="70">
        <f t="shared" si="5"/>
        <v>110.72281311048404</v>
      </c>
    </row>
    <row r="23" spans="1:19" ht="24" customHeight="1" thickBot="1">
      <c r="A23" s="2"/>
      <c r="B23" s="2"/>
      <c r="C23" s="112"/>
      <c r="D23" s="36" t="s">
        <v>28</v>
      </c>
      <c r="E23" s="88">
        <v>469</v>
      </c>
      <c r="F23" s="89">
        <v>359</v>
      </c>
      <c r="G23" s="90">
        <f t="shared" si="3"/>
        <v>130.64066852367688</v>
      </c>
      <c r="H23" s="2"/>
      <c r="I23" s="112"/>
      <c r="J23" s="36" t="s">
        <v>28</v>
      </c>
      <c r="K23" s="88">
        <f>'H30.10'!K23+E23</f>
        <v>4349</v>
      </c>
      <c r="L23" s="89">
        <f>'H30.10'!L23+F23</f>
        <v>3712</v>
      </c>
      <c r="M23" s="90">
        <f t="shared" si="4"/>
        <v>117.16056034482759</v>
      </c>
      <c r="O23" s="112"/>
      <c r="P23" s="36" t="s">
        <v>28</v>
      </c>
      <c r="Q23" s="88">
        <f>E23+'H30.10'!Q23</f>
        <v>3077</v>
      </c>
      <c r="R23" s="89">
        <f>F23+'H30.10'!R23</f>
        <v>2619</v>
      </c>
      <c r="S23" s="90">
        <f t="shared" si="5"/>
        <v>117.48759068346698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105">
        <v>884</v>
      </c>
      <c r="F27" s="91">
        <v>793</v>
      </c>
      <c r="G27" s="70">
        <f aca="true" t="shared" si="6" ref="G27:G33">E27/F27*100</f>
        <v>111.47540983606557</v>
      </c>
      <c r="H27" s="2"/>
      <c r="I27" s="108" t="s">
        <v>14</v>
      </c>
      <c r="J27" s="63" t="s">
        <v>30</v>
      </c>
      <c r="K27" s="81">
        <f>'H30.10'!K27+E27</f>
        <v>10457</v>
      </c>
      <c r="L27" s="82">
        <f>'H30.10'!L27+F27</f>
        <v>10389</v>
      </c>
      <c r="M27" s="70">
        <f aca="true" t="shared" si="7" ref="M27:M33">K27/L27*100</f>
        <v>100.65453845413418</v>
      </c>
      <c r="O27" s="108" t="s">
        <v>14</v>
      </c>
      <c r="P27" s="63" t="s">
        <v>30</v>
      </c>
      <c r="Q27" s="81">
        <f>E27+'H30.10'!Q27</f>
        <v>7708</v>
      </c>
      <c r="R27" s="82">
        <f>F27+'H30.10'!R27</f>
        <v>7427</v>
      </c>
      <c r="S27" s="70">
        <f aca="true" t="shared" si="8" ref="S27:S33">Q27/R27*100</f>
        <v>103.78349266190925</v>
      </c>
    </row>
    <row r="28" spans="1:19" ht="24" customHeight="1">
      <c r="A28" s="45"/>
      <c r="B28" s="57"/>
      <c r="C28" s="109"/>
      <c r="D28" s="35" t="s">
        <v>31</v>
      </c>
      <c r="E28" s="106">
        <v>2047</v>
      </c>
      <c r="F28" s="92">
        <v>1741</v>
      </c>
      <c r="G28" s="85">
        <f t="shared" si="6"/>
        <v>117.57610568638714</v>
      </c>
      <c r="H28" s="2"/>
      <c r="I28" s="109"/>
      <c r="J28" s="35" t="s">
        <v>31</v>
      </c>
      <c r="K28" s="83">
        <f>'H30.10'!K28+E28</f>
        <v>21861</v>
      </c>
      <c r="L28" s="84">
        <f>'H30.10'!L28+F28</f>
        <v>21380</v>
      </c>
      <c r="M28" s="85">
        <f t="shared" si="7"/>
        <v>102.24976613657624</v>
      </c>
      <c r="O28" s="109"/>
      <c r="P28" s="35" t="s">
        <v>31</v>
      </c>
      <c r="Q28" s="83">
        <f>E28+'H30.10'!Q28</f>
        <v>15568</v>
      </c>
      <c r="R28" s="84">
        <f>F28+'H30.10'!R28</f>
        <v>14735</v>
      </c>
      <c r="S28" s="85">
        <f t="shared" si="8"/>
        <v>105.65320665083135</v>
      </c>
    </row>
    <row r="29" spans="1:19" ht="24" customHeight="1">
      <c r="A29" s="45"/>
      <c r="B29" s="57"/>
      <c r="C29" s="109"/>
      <c r="D29" s="21" t="s">
        <v>32</v>
      </c>
      <c r="E29" s="107">
        <v>275</v>
      </c>
      <c r="F29" s="94">
        <v>293</v>
      </c>
      <c r="G29" s="73">
        <f t="shared" si="6"/>
        <v>93.85665529010238</v>
      </c>
      <c r="H29" s="2"/>
      <c r="I29" s="109"/>
      <c r="J29" s="21" t="s">
        <v>32</v>
      </c>
      <c r="K29" s="95">
        <f>'H30.10'!K29+E29</f>
        <v>3430</v>
      </c>
      <c r="L29" s="96">
        <f>'H30.10'!L29+F29</f>
        <v>3861</v>
      </c>
      <c r="M29" s="73">
        <f t="shared" si="7"/>
        <v>88.83708883708884</v>
      </c>
      <c r="O29" s="109"/>
      <c r="P29" s="21" t="s">
        <v>32</v>
      </c>
      <c r="Q29" s="95">
        <f>E29+'H30.10'!Q29</f>
        <v>2450</v>
      </c>
      <c r="R29" s="96">
        <f>F29+'H30.10'!R29</f>
        <v>2626</v>
      </c>
      <c r="S29" s="73">
        <f t="shared" si="8"/>
        <v>93.2977913175933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3206</v>
      </c>
      <c r="F30" s="97">
        <f>SUM(F27:F29)</f>
        <v>2827</v>
      </c>
      <c r="G30" s="80">
        <f t="shared" si="6"/>
        <v>113.4064379200566</v>
      </c>
      <c r="H30" s="2"/>
      <c r="I30" s="110"/>
      <c r="J30" s="61" t="s">
        <v>12</v>
      </c>
      <c r="K30" s="98">
        <f>SUM(K27:K29)</f>
        <v>35748</v>
      </c>
      <c r="L30" s="97">
        <f>SUM(L27:L29)</f>
        <v>35630</v>
      </c>
      <c r="M30" s="80">
        <f t="shared" si="7"/>
        <v>100.33118158854897</v>
      </c>
      <c r="O30" s="110"/>
      <c r="P30" s="61" t="s">
        <v>12</v>
      </c>
      <c r="Q30" s="98">
        <f>SUM(Q27:Q29)</f>
        <v>25726</v>
      </c>
      <c r="R30" s="97">
        <f>SUM(R27:R29)</f>
        <v>24788</v>
      </c>
      <c r="S30" s="80">
        <f t="shared" si="8"/>
        <v>103.78408907535905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542</v>
      </c>
      <c r="F31" s="82">
        <v>548</v>
      </c>
      <c r="G31" s="70">
        <f t="shared" si="6"/>
        <v>98.90510948905109</v>
      </c>
      <c r="H31" s="2"/>
      <c r="I31" s="113" t="s">
        <v>11</v>
      </c>
      <c r="J31" s="64" t="s">
        <v>30</v>
      </c>
      <c r="K31" s="81">
        <f>'H30.10'!K31+E31</f>
        <v>6844</v>
      </c>
      <c r="L31" s="82">
        <f>'H30.10'!L31+F31</f>
        <v>6685</v>
      </c>
      <c r="M31" s="70">
        <f t="shared" si="7"/>
        <v>102.37845923709799</v>
      </c>
      <c r="O31" s="113" t="s">
        <v>11</v>
      </c>
      <c r="P31" s="64" t="s">
        <v>30</v>
      </c>
      <c r="Q31" s="81">
        <f>E31+'H30.10'!Q31</f>
        <v>5157</v>
      </c>
      <c r="R31" s="82">
        <f>F31+'H30.10'!R31</f>
        <v>5056</v>
      </c>
      <c r="S31" s="70">
        <f t="shared" si="8"/>
        <v>101.99762658227849</v>
      </c>
    </row>
    <row r="32" spans="1:19" ht="24" customHeight="1">
      <c r="A32" s="2"/>
      <c r="B32" s="2"/>
      <c r="C32" s="114"/>
      <c r="D32" s="33" t="s">
        <v>33</v>
      </c>
      <c r="E32" s="95">
        <v>4856</v>
      </c>
      <c r="F32" s="96">
        <v>4470</v>
      </c>
      <c r="G32" s="73">
        <f t="shared" si="6"/>
        <v>108.63534675615212</v>
      </c>
      <c r="H32" s="2"/>
      <c r="I32" s="114"/>
      <c r="J32" s="33" t="s">
        <v>33</v>
      </c>
      <c r="K32" s="95">
        <f>'H30.10'!K32+E32</f>
        <v>54950</v>
      </c>
      <c r="L32" s="96">
        <f>'H30.10'!L32+F32</f>
        <v>53190</v>
      </c>
      <c r="M32" s="73">
        <f t="shared" si="7"/>
        <v>103.30889264899416</v>
      </c>
      <c r="O32" s="114"/>
      <c r="P32" s="33" t="s">
        <v>33</v>
      </c>
      <c r="Q32" s="95">
        <f>E32+'H30.10'!Q32</f>
        <v>37607</v>
      </c>
      <c r="R32" s="96">
        <f>F32+'H30.10'!R32</f>
        <v>35137</v>
      </c>
      <c r="S32" s="73">
        <f t="shared" si="8"/>
        <v>107.02962688903435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5398</v>
      </c>
      <c r="F33" s="99">
        <f>SUM(F31:F32)</f>
        <v>5018</v>
      </c>
      <c r="G33" s="80">
        <f t="shared" si="6"/>
        <v>107.57273814268633</v>
      </c>
      <c r="H33" s="2"/>
      <c r="I33" s="115"/>
      <c r="J33" s="62" t="s">
        <v>12</v>
      </c>
      <c r="K33" s="98">
        <f>SUM(K31:K32)</f>
        <v>61794</v>
      </c>
      <c r="L33" s="99">
        <f>SUM(L31:L32)</f>
        <v>59875</v>
      </c>
      <c r="M33" s="80">
        <f t="shared" si="7"/>
        <v>103.20501043841337</v>
      </c>
      <c r="O33" s="115"/>
      <c r="P33" s="62" t="s">
        <v>12</v>
      </c>
      <c r="Q33" s="98">
        <f>SUM(Q31:Q32)</f>
        <v>42764</v>
      </c>
      <c r="R33" s="99">
        <f>SUM(R31:R32)</f>
        <v>40193</v>
      </c>
      <c r="S33" s="80">
        <f t="shared" si="8"/>
        <v>106.39663623018933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43435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平成30年12月度新車販売実績表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2573</v>
      </c>
      <c r="F6" s="69">
        <f>SUM(F15:F21)</f>
        <v>2582</v>
      </c>
      <c r="G6" s="70">
        <f aca="true" t="shared" si="0" ref="G6:G11">E6/F6*100</f>
        <v>99.65143299767621</v>
      </c>
      <c r="H6" s="4"/>
      <c r="I6" s="46" t="s">
        <v>10</v>
      </c>
      <c r="J6" s="47"/>
      <c r="K6" s="68">
        <f>SUM(K15:K21)</f>
        <v>38542</v>
      </c>
      <c r="L6" s="69">
        <f>SUM(L15:L21)</f>
        <v>38421</v>
      </c>
      <c r="M6" s="70">
        <f aca="true" t="shared" si="1" ref="M6:M11">K6/L6*100</f>
        <v>100.31493193826293</v>
      </c>
      <c r="O6" s="46" t="s">
        <v>10</v>
      </c>
      <c r="P6" s="47"/>
      <c r="Q6" s="68">
        <f>SUM(Q15:Q21)</f>
        <v>26877</v>
      </c>
      <c r="R6" s="69">
        <f>SUM(R15:R21)</f>
        <v>25991</v>
      </c>
      <c r="S6" s="70">
        <f aca="true" t="shared" si="2" ref="S6:S11">Q6/R6*100</f>
        <v>103.40887230195068</v>
      </c>
    </row>
    <row r="7" spans="1:19" ht="24" customHeight="1">
      <c r="A7" s="45"/>
      <c r="B7" s="45"/>
      <c r="C7" s="43" t="s">
        <v>11</v>
      </c>
      <c r="D7" s="44"/>
      <c r="E7" s="71">
        <f>SUM(E22:E23)</f>
        <v>1361</v>
      </c>
      <c r="F7" s="72">
        <f>SUM(F22:F23)</f>
        <v>1384</v>
      </c>
      <c r="G7" s="73">
        <f t="shared" si="0"/>
        <v>98.33815028901735</v>
      </c>
      <c r="H7" s="2"/>
      <c r="I7" s="43" t="s">
        <v>11</v>
      </c>
      <c r="J7" s="44"/>
      <c r="K7" s="71">
        <f>SUM(K22:K23)</f>
        <v>20992</v>
      </c>
      <c r="L7" s="72">
        <f>SUM(L22:L23)</f>
        <v>19359</v>
      </c>
      <c r="M7" s="73">
        <f t="shared" si="1"/>
        <v>108.43535306575754</v>
      </c>
      <c r="O7" s="43" t="s">
        <v>11</v>
      </c>
      <c r="P7" s="44"/>
      <c r="Q7" s="71">
        <f>SUM(Q22:Q23)</f>
        <v>14640</v>
      </c>
      <c r="R7" s="72">
        <f>SUM(R22:R23)</f>
        <v>13217</v>
      </c>
      <c r="S7" s="73">
        <f t="shared" si="2"/>
        <v>110.76643716425816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3934</v>
      </c>
      <c r="F8" s="75">
        <f>SUM(F6:F7)</f>
        <v>3966</v>
      </c>
      <c r="G8" s="76">
        <f t="shared" si="0"/>
        <v>99.19314170448816</v>
      </c>
      <c r="H8" s="4"/>
      <c r="I8" s="59" t="s">
        <v>12</v>
      </c>
      <c r="J8" s="60"/>
      <c r="K8" s="74">
        <f>SUM(K6:K7)</f>
        <v>59534</v>
      </c>
      <c r="L8" s="75">
        <f>SUM(L6:L7)</f>
        <v>57780</v>
      </c>
      <c r="M8" s="76">
        <f t="shared" si="1"/>
        <v>103.03565247490481</v>
      </c>
      <c r="O8" s="59" t="s">
        <v>12</v>
      </c>
      <c r="P8" s="60"/>
      <c r="Q8" s="74">
        <f>SUM(Q6:Q7)</f>
        <v>41517</v>
      </c>
      <c r="R8" s="75">
        <f>SUM(R6:R7)</f>
        <v>39208</v>
      </c>
      <c r="S8" s="76">
        <f t="shared" si="2"/>
        <v>105.88910426443583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250879</v>
      </c>
      <c r="F9" s="77">
        <v>262345</v>
      </c>
      <c r="G9" s="70">
        <f t="shared" si="0"/>
        <v>95.629419276144</v>
      </c>
      <c r="H9" s="4"/>
      <c r="I9" s="20" t="s">
        <v>13</v>
      </c>
      <c r="J9" s="32" t="s">
        <v>14</v>
      </c>
      <c r="K9" s="68">
        <f>E9+'H30.11'!K9</f>
        <v>3347943</v>
      </c>
      <c r="L9" s="69">
        <f>F9+'H30.11'!L9</f>
        <v>3390824</v>
      </c>
      <c r="M9" s="70">
        <f t="shared" si="1"/>
        <v>98.7353811344971</v>
      </c>
      <c r="O9" s="20" t="s">
        <v>13</v>
      </c>
      <c r="P9" s="32" t="s">
        <v>14</v>
      </c>
      <c r="Q9" s="68">
        <f>E9+'H30.11'!Q9</f>
        <v>2369759</v>
      </c>
      <c r="R9" s="69">
        <f>F9+'H30.11'!R9</f>
        <v>2360050</v>
      </c>
      <c r="S9" s="70">
        <f t="shared" si="2"/>
        <v>100.41138958920361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136646</v>
      </c>
      <c r="F10" s="79">
        <v>131908</v>
      </c>
      <c r="G10" s="73">
        <f t="shared" si="0"/>
        <v>103.59189738302452</v>
      </c>
      <c r="H10" s="4"/>
      <c r="I10" s="22" t="s">
        <v>15</v>
      </c>
      <c r="J10" s="33" t="s">
        <v>11</v>
      </c>
      <c r="K10" s="71">
        <f>E10+'H30.11'!K10</f>
        <v>1924124</v>
      </c>
      <c r="L10" s="72">
        <f>F10+'H30.11'!L10</f>
        <v>1843341</v>
      </c>
      <c r="M10" s="73">
        <f t="shared" si="1"/>
        <v>104.38242300258065</v>
      </c>
      <c r="O10" s="22" t="s">
        <v>15</v>
      </c>
      <c r="P10" s="33" t="s">
        <v>11</v>
      </c>
      <c r="Q10" s="100">
        <f>E10+'H30.11'!Q10</f>
        <v>1361615</v>
      </c>
      <c r="R10" s="72">
        <f>F10+'H30.11'!R10</f>
        <v>1296366</v>
      </c>
      <c r="S10" s="73">
        <f t="shared" si="2"/>
        <v>105.03322364208873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387525</v>
      </c>
      <c r="F11" s="75">
        <f>SUM(F9:F10)</f>
        <v>394253</v>
      </c>
      <c r="G11" s="80">
        <f t="shared" si="0"/>
        <v>98.29348159684264</v>
      </c>
      <c r="H11" s="4"/>
      <c r="I11" s="19" t="s">
        <v>16</v>
      </c>
      <c r="J11" s="61" t="s">
        <v>12</v>
      </c>
      <c r="K11" s="74">
        <f>SUM(K9:K10)</f>
        <v>5272067</v>
      </c>
      <c r="L11" s="75">
        <f>SUM(L9:L10)</f>
        <v>5234165</v>
      </c>
      <c r="M11" s="80">
        <f t="shared" si="1"/>
        <v>100.72412696198916</v>
      </c>
      <c r="O11" s="19" t="s">
        <v>16</v>
      </c>
      <c r="P11" s="61" t="s">
        <v>12</v>
      </c>
      <c r="Q11" s="74">
        <f>SUM(Q9:Q10)</f>
        <v>3731374</v>
      </c>
      <c r="R11" s="75">
        <f>SUM(R9:R10)</f>
        <v>3656416</v>
      </c>
      <c r="S11" s="80">
        <f t="shared" si="2"/>
        <v>102.05004025800129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1090</v>
      </c>
      <c r="F15" s="82">
        <v>1053</v>
      </c>
      <c r="G15" s="70">
        <f aca="true" t="shared" si="3" ref="G15:G23">E15/F15*100</f>
        <v>103.51377018043684</v>
      </c>
      <c r="H15" s="4"/>
      <c r="I15" s="108" t="s">
        <v>14</v>
      </c>
      <c r="J15" s="34" t="s">
        <v>19</v>
      </c>
      <c r="K15" s="81">
        <f>'H30.11'!K15+E15</f>
        <v>16686</v>
      </c>
      <c r="L15" s="82">
        <f>'H30.11'!L15+F15</f>
        <v>15829</v>
      </c>
      <c r="M15" s="70">
        <f aca="true" t="shared" si="4" ref="M15:M23">K15/L15*100</f>
        <v>105.4141133362815</v>
      </c>
      <c r="O15" s="108" t="s">
        <v>14</v>
      </c>
      <c r="P15" s="34" t="s">
        <v>19</v>
      </c>
      <c r="Q15" s="81">
        <f>E15+'H30.11'!Q15</f>
        <v>11498</v>
      </c>
      <c r="R15" s="82">
        <f>F15+'H30.11'!R15</f>
        <v>10791</v>
      </c>
      <c r="S15" s="70">
        <f aca="true" t="shared" si="5" ref="S15:S23">Q15/R15*100</f>
        <v>106.55175609304051</v>
      </c>
    </row>
    <row r="16" spans="1:19" ht="24" customHeight="1">
      <c r="A16" s="45"/>
      <c r="B16" s="57"/>
      <c r="C16" s="109"/>
      <c r="D16" s="35" t="s">
        <v>20</v>
      </c>
      <c r="E16" s="83">
        <v>1092</v>
      </c>
      <c r="F16" s="84">
        <v>1147</v>
      </c>
      <c r="G16" s="85">
        <f t="shared" si="3"/>
        <v>95.2048823016565</v>
      </c>
      <c r="H16" s="4"/>
      <c r="I16" s="109"/>
      <c r="J16" s="35" t="s">
        <v>20</v>
      </c>
      <c r="K16" s="83">
        <f>'H30.11'!K16+E16</f>
        <v>16535</v>
      </c>
      <c r="L16" s="84">
        <f>'H30.11'!L16+F16</f>
        <v>17263</v>
      </c>
      <c r="M16" s="85">
        <f t="shared" si="4"/>
        <v>95.78288825812432</v>
      </c>
      <c r="O16" s="109"/>
      <c r="P16" s="35" t="s">
        <v>20</v>
      </c>
      <c r="Q16" s="83">
        <f>E16+'H30.11'!Q16</f>
        <v>11483</v>
      </c>
      <c r="R16" s="84">
        <f>F16+'H30.11'!R16</f>
        <v>11409</v>
      </c>
      <c r="S16" s="85">
        <f t="shared" si="5"/>
        <v>100.64861074590237</v>
      </c>
    </row>
    <row r="17" spans="1:19" ht="24" customHeight="1">
      <c r="A17" s="45"/>
      <c r="B17" s="57"/>
      <c r="C17" s="109"/>
      <c r="D17" s="35" t="s">
        <v>21</v>
      </c>
      <c r="E17" s="83">
        <v>118</v>
      </c>
      <c r="F17" s="84">
        <v>127</v>
      </c>
      <c r="G17" s="85">
        <f t="shared" si="3"/>
        <v>92.91338582677166</v>
      </c>
      <c r="H17" s="4"/>
      <c r="I17" s="109"/>
      <c r="J17" s="35" t="s">
        <v>21</v>
      </c>
      <c r="K17" s="83">
        <f>'H30.11'!K17+E17</f>
        <v>1368</v>
      </c>
      <c r="L17" s="84">
        <f>'H30.11'!L17+F17</f>
        <v>1376</v>
      </c>
      <c r="M17" s="85">
        <f t="shared" si="4"/>
        <v>99.4186046511628</v>
      </c>
      <c r="O17" s="109"/>
      <c r="P17" s="35" t="s">
        <v>21</v>
      </c>
      <c r="Q17" s="83">
        <f>E17+'H30.11'!Q17</f>
        <v>1026</v>
      </c>
      <c r="R17" s="84">
        <f>F17+'H30.11'!R17</f>
        <v>994</v>
      </c>
      <c r="S17" s="85">
        <f t="shared" si="5"/>
        <v>103.21931589537223</v>
      </c>
    </row>
    <row r="18" spans="1:19" ht="24" customHeight="1">
      <c r="A18" s="45"/>
      <c r="B18" s="57"/>
      <c r="C18" s="109"/>
      <c r="D18" s="35" t="s">
        <v>22</v>
      </c>
      <c r="E18" s="83">
        <v>176</v>
      </c>
      <c r="F18" s="84">
        <v>168</v>
      </c>
      <c r="G18" s="85">
        <f t="shared" si="3"/>
        <v>104.76190476190477</v>
      </c>
      <c r="H18" s="4"/>
      <c r="I18" s="109"/>
      <c r="J18" s="35" t="s">
        <v>22</v>
      </c>
      <c r="K18" s="83">
        <f>'H30.11'!K18+E18</f>
        <v>2938</v>
      </c>
      <c r="L18" s="84">
        <f>'H30.11'!L18+F18</f>
        <v>2834</v>
      </c>
      <c r="M18" s="85">
        <f t="shared" si="4"/>
        <v>103.6697247706422</v>
      </c>
      <c r="O18" s="109"/>
      <c r="P18" s="35" t="s">
        <v>22</v>
      </c>
      <c r="Q18" s="83">
        <f>E18+'H30.11'!Q18</f>
        <v>2126</v>
      </c>
      <c r="R18" s="84">
        <f>F18+'H30.11'!R18</f>
        <v>1968</v>
      </c>
      <c r="S18" s="85">
        <f t="shared" si="5"/>
        <v>108.02845528455285</v>
      </c>
    </row>
    <row r="19" spans="1:19" ht="24" customHeight="1">
      <c r="A19" s="45"/>
      <c r="B19" s="57"/>
      <c r="C19" s="109"/>
      <c r="D19" s="35" t="s">
        <v>23</v>
      </c>
      <c r="E19" s="86">
        <v>10</v>
      </c>
      <c r="F19" s="87">
        <v>6</v>
      </c>
      <c r="G19" s="85">
        <f t="shared" si="3"/>
        <v>166.66666666666669</v>
      </c>
      <c r="H19" s="2"/>
      <c r="I19" s="109"/>
      <c r="J19" s="35" t="s">
        <v>23</v>
      </c>
      <c r="K19" s="83">
        <f>'H30.11'!K19+E19</f>
        <v>190</v>
      </c>
      <c r="L19" s="84">
        <f>'H30.11'!L19+F19</f>
        <v>254</v>
      </c>
      <c r="M19" s="85">
        <f t="shared" si="4"/>
        <v>74.80314960629921</v>
      </c>
      <c r="O19" s="109"/>
      <c r="P19" s="35" t="s">
        <v>23</v>
      </c>
      <c r="Q19" s="83">
        <f>E19+'H30.11'!Q19</f>
        <v>127</v>
      </c>
      <c r="R19" s="84">
        <f>F19+'H30.11'!R19</f>
        <v>164</v>
      </c>
      <c r="S19" s="85">
        <f t="shared" si="5"/>
        <v>77.4390243902439</v>
      </c>
    </row>
    <row r="20" spans="1:19" ht="24" customHeight="1">
      <c r="A20" s="45"/>
      <c r="B20" s="57"/>
      <c r="C20" s="109"/>
      <c r="D20" s="35" t="s">
        <v>24</v>
      </c>
      <c r="E20" s="83">
        <v>51</v>
      </c>
      <c r="F20" s="84">
        <v>79</v>
      </c>
      <c r="G20" s="85">
        <f t="shared" si="3"/>
        <v>64.55696202531645</v>
      </c>
      <c r="H20" s="2"/>
      <c r="I20" s="109"/>
      <c r="J20" s="35" t="s">
        <v>24</v>
      </c>
      <c r="K20" s="83">
        <f>'H30.11'!K20+E20</f>
        <v>627</v>
      </c>
      <c r="L20" s="84">
        <f>'H30.11'!L20+F20</f>
        <v>729</v>
      </c>
      <c r="M20" s="85">
        <f t="shared" si="4"/>
        <v>86.0082304526749</v>
      </c>
      <c r="O20" s="109"/>
      <c r="P20" s="35" t="s">
        <v>24</v>
      </c>
      <c r="Q20" s="83">
        <f>E20+'H30.11'!Q20</f>
        <v>435</v>
      </c>
      <c r="R20" s="84">
        <f>F20+'H30.11'!R20</f>
        <v>540</v>
      </c>
      <c r="S20" s="85">
        <f t="shared" si="5"/>
        <v>80.55555555555556</v>
      </c>
    </row>
    <row r="21" spans="1:19" ht="24" customHeight="1" thickBot="1">
      <c r="A21" s="2"/>
      <c r="B21" s="2"/>
      <c r="C21" s="110"/>
      <c r="D21" s="37" t="s">
        <v>25</v>
      </c>
      <c r="E21" s="88">
        <v>36</v>
      </c>
      <c r="F21" s="89">
        <v>2</v>
      </c>
      <c r="G21" s="85">
        <f t="shared" si="3"/>
        <v>1800</v>
      </c>
      <c r="H21" s="2"/>
      <c r="I21" s="110"/>
      <c r="J21" s="37" t="s">
        <v>25</v>
      </c>
      <c r="K21" s="88">
        <f>'H30.11'!K21+E21</f>
        <v>198</v>
      </c>
      <c r="L21" s="89">
        <f>'H30.11'!L21+F21</f>
        <v>136</v>
      </c>
      <c r="M21" s="85">
        <f t="shared" si="4"/>
        <v>145.58823529411765</v>
      </c>
      <c r="O21" s="110"/>
      <c r="P21" s="37" t="s">
        <v>25</v>
      </c>
      <c r="Q21" s="88">
        <f>E21+'H30.11'!Q21</f>
        <v>182</v>
      </c>
      <c r="R21" s="89">
        <f>F21+'H30.11'!R21</f>
        <v>125</v>
      </c>
      <c r="S21" s="85">
        <f t="shared" si="5"/>
        <v>145.6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1037</v>
      </c>
      <c r="F22" s="82">
        <v>1076</v>
      </c>
      <c r="G22" s="70">
        <f t="shared" si="3"/>
        <v>96.37546468401487</v>
      </c>
      <c r="H22" s="2"/>
      <c r="I22" s="111" t="s">
        <v>26</v>
      </c>
      <c r="J22" s="32" t="s">
        <v>27</v>
      </c>
      <c r="K22" s="81">
        <f>'H30.11'!K22+E22</f>
        <v>16319</v>
      </c>
      <c r="L22" s="82">
        <f>'H30.11'!L22+F22</f>
        <v>15339</v>
      </c>
      <c r="M22" s="70">
        <f t="shared" si="4"/>
        <v>106.38894321663732</v>
      </c>
      <c r="O22" s="111" t="s">
        <v>26</v>
      </c>
      <c r="P22" s="32" t="s">
        <v>27</v>
      </c>
      <c r="Q22" s="81">
        <f>E22+'H30.11'!Q22</f>
        <v>11239</v>
      </c>
      <c r="R22" s="82">
        <f>F22+'H30.11'!R22</f>
        <v>10290</v>
      </c>
      <c r="S22" s="70">
        <f t="shared" si="5"/>
        <v>109.22254616132167</v>
      </c>
    </row>
    <row r="23" spans="1:19" ht="24" customHeight="1" thickBot="1">
      <c r="A23" s="2"/>
      <c r="B23" s="2"/>
      <c r="C23" s="112"/>
      <c r="D23" s="36" t="s">
        <v>28</v>
      </c>
      <c r="E23" s="88">
        <v>324</v>
      </c>
      <c r="F23" s="89">
        <v>308</v>
      </c>
      <c r="G23" s="90">
        <f t="shared" si="3"/>
        <v>105.1948051948052</v>
      </c>
      <c r="H23" s="2"/>
      <c r="I23" s="112"/>
      <c r="J23" s="36" t="s">
        <v>28</v>
      </c>
      <c r="K23" s="88">
        <f>'H30.11'!K23+E23</f>
        <v>4673</v>
      </c>
      <c r="L23" s="89">
        <f>'H30.11'!L23+F23</f>
        <v>4020</v>
      </c>
      <c r="M23" s="90">
        <f t="shared" si="4"/>
        <v>116.24378109452735</v>
      </c>
      <c r="O23" s="112"/>
      <c r="P23" s="36" t="s">
        <v>28</v>
      </c>
      <c r="Q23" s="88">
        <f>E23+'H30.11'!Q23</f>
        <v>3401</v>
      </c>
      <c r="R23" s="89">
        <f>F23+'H30.11'!R23</f>
        <v>2927</v>
      </c>
      <c r="S23" s="90">
        <f t="shared" si="5"/>
        <v>116.19405534677144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105">
        <v>793</v>
      </c>
      <c r="F27" s="91">
        <v>832</v>
      </c>
      <c r="G27" s="70">
        <f aca="true" t="shared" si="6" ref="G27:G33">E27/F27*100</f>
        <v>95.3125</v>
      </c>
      <c r="H27" s="2"/>
      <c r="I27" s="108" t="s">
        <v>14</v>
      </c>
      <c r="J27" s="63" t="s">
        <v>30</v>
      </c>
      <c r="K27" s="81">
        <f>'H30.11'!K27+E27</f>
        <v>11250</v>
      </c>
      <c r="L27" s="82">
        <f>'H30.11'!L27+F27</f>
        <v>11221</v>
      </c>
      <c r="M27" s="70">
        <f aca="true" t="shared" si="7" ref="M27:M33">K27/L27*100</f>
        <v>100.2584439889493</v>
      </c>
      <c r="O27" s="108" t="s">
        <v>14</v>
      </c>
      <c r="P27" s="63" t="s">
        <v>30</v>
      </c>
      <c r="Q27" s="81">
        <f>E27+'H30.11'!Q27</f>
        <v>8501</v>
      </c>
      <c r="R27" s="82">
        <f>F27+'H30.11'!R27</f>
        <v>8259</v>
      </c>
      <c r="S27" s="70">
        <f aca="true" t="shared" si="8" ref="S27:S33">Q27/R27*100</f>
        <v>102.9301368204383</v>
      </c>
    </row>
    <row r="28" spans="1:19" ht="24" customHeight="1">
      <c r="A28" s="45"/>
      <c r="B28" s="57"/>
      <c r="C28" s="109"/>
      <c r="D28" s="35" t="s">
        <v>31</v>
      </c>
      <c r="E28" s="106">
        <v>1816</v>
      </c>
      <c r="F28" s="92">
        <v>1761</v>
      </c>
      <c r="G28" s="85">
        <f t="shared" si="6"/>
        <v>103.12322544009085</v>
      </c>
      <c r="H28" s="2"/>
      <c r="I28" s="109"/>
      <c r="J28" s="35" t="s">
        <v>31</v>
      </c>
      <c r="K28" s="83">
        <f>'H30.11'!K28+E28</f>
        <v>23677</v>
      </c>
      <c r="L28" s="84">
        <f>'H30.11'!L28+F28</f>
        <v>23141</v>
      </c>
      <c r="M28" s="85">
        <f t="shared" si="7"/>
        <v>102.31623525344627</v>
      </c>
      <c r="O28" s="109"/>
      <c r="P28" s="35" t="s">
        <v>31</v>
      </c>
      <c r="Q28" s="83">
        <f>E28+'H30.11'!Q28</f>
        <v>17384</v>
      </c>
      <c r="R28" s="84">
        <f>F28+'H30.11'!R28</f>
        <v>16496</v>
      </c>
      <c r="S28" s="85">
        <f t="shared" si="8"/>
        <v>105.3831231813773</v>
      </c>
    </row>
    <row r="29" spans="1:19" ht="24" customHeight="1">
      <c r="A29" s="45"/>
      <c r="B29" s="57"/>
      <c r="C29" s="109"/>
      <c r="D29" s="21" t="s">
        <v>32</v>
      </c>
      <c r="E29" s="107">
        <v>292</v>
      </c>
      <c r="F29" s="94">
        <v>289</v>
      </c>
      <c r="G29" s="73">
        <f t="shared" si="6"/>
        <v>101.03806228373702</v>
      </c>
      <c r="H29" s="2"/>
      <c r="I29" s="109"/>
      <c r="J29" s="21" t="s">
        <v>32</v>
      </c>
      <c r="K29" s="95">
        <f>'H30.11'!K29+E29</f>
        <v>3722</v>
      </c>
      <c r="L29" s="96">
        <f>'H30.11'!L29+F29</f>
        <v>4150</v>
      </c>
      <c r="M29" s="73">
        <f t="shared" si="7"/>
        <v>89.6867469879518</v>
      </c>
      <c r="O29" s="109"/>
      <c r="P29" s="21" t="s">
        <v>32</v>
      </c>
      <c r="Q29" s="95">
        <f>E29+'H30.11'!Q29</f>
        <v>2742</v>
      </c>
      <c r="R29" s="96">
        <f>F29+'H30.11'!R29</f>
        <v>2915</v>
      </c>
      <c r="S29" s="73">
        <f t="shared" si="8"/>
        <v>94.06518010291596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2901</v>
      </c>
      <c r="F30" s="97">
        <f>SUM(F27:F29)</f>
        <v>2882</v>
      </c>
      <c r="G30" s="80">
        <f t="shared" si="6"/>
        <v>100.65926439972242</v>
      </c>
      <c r="H30" s="2"/>
      <c r="I30" s="110"/>
      <c r="J30" s="61" t="s">
        <v>12</v>
      </c>
      <c r="K30" s="98">
        <f>SUM(K27:K29)</f>
        <v>38649</v>
      </c>
      <c r="L30" s="97">
        <f>SUM(L27:L29)</f>
        <v>38512</v>
      </c>
      <c r="M30" s="80">
        <f t="shared" si="7"/>
        <v>100.35573327793934</v>
      </c>
      <c r="O30" s="110"/>
      <c r="P30" s="61" t="s">
        <v>12</v>
      </c>
      <c r="Q30" s="98">
        <f>SUM(Q27:Q29)</f>
        <v>28627</v>
      </c>
      <c r="R30" s="97">
        <f>SUM(R27:R29)</f>
        <v>27670</v>
      </c>
      <c r="S30" s="80">
        <f t="shared" si="8"/>
        <v>103.45861944344054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438</v>
      </c>
      <c r="F31" s="82">
        <v>509</v>
      </c>
      <c r="G31" s="70">
        <f t="shared" si="6"/>
        <v>86.05108055009823</v>
      </c>
      <c r="H31" s="2"/>
      <c r="I31" s="113" t="s">
        <v>11</v>
      </c>
      <c r="J31" s="64" t="s">
        <v>30</v>
      </c>
      <c r="K31" s="81">
        <f>'H30.11'!K31+E31</f>
        <v>7282</v>
      </c>
      <c r="L31" s="82">
        <f>'H30.11'!L31+F31</f>
        <v>7194</v>
      </c>
      <c r="M31" s="70">
        <f t="shared" si="7"/>
        <v>101.22324159021407</v>
      </c>
      <c r="O31" s="113" t="s">
        <v>11</v>
      </c>
      <c r="P31" s="64" t="s">
        <v>30</v>
      </c>
      <c r="Q31" s="81">
        <f>E31+'H30.11'!Q31</f>
        <v>5595</v>
      </c>
      <c r="R31" s="82">
        <f>F31+'H30.11'!R31</f>
        <v>5565</v>
      </c>
      <c r="S31" s="70">
        <f t="shared" si="8"/>
        <v>100.53908355795149</v>
      </c>
    </row>
    <row r="32" spans="1:19" ht="24" customHeight="1">
      <c r="A32" s="2"/>
      <c r="B32" s="2"/>
      <c r="C32" s="114"/>
      <c r="D32" s="33" t="s">
        <v>33</v>
      </c>
      <c r="E32" s="95">
        <v>4610</v>
      </c>
      <c r="F32" s="96">
        <v>4486</v>
      </c>
      <c r="G32" s="73">
        <f t="shared" si="6"/>
        <v>102.76415514935356</v>
      </c>
      <c r="H32" s="2"/>
      <c r="I32" s="114"/>
      <c r="J32" s="33" t="s">
        <v>33</v>
      </c>
      <c r="K32" s="95">
        <f>'H30.11'!K32+E32</f>
        <v>59560</v>
      </c>
      <c r="L32" s="96">
        <f>'H30.11'!L32+F32</f>
        <v>57676</v>
      </c>
      <c r="M32" s="73">
        <f t="shared" si="7"/>
        <v>103.26652333726334</v>
      </c>
      <c r="O32" s="114"/>
      <c r="P32" s="33" t="s">
        <v>33</v>
      </c>
      <c r="Q32" s="95">
        <f>E32+'H30.11'!Q32</f>
        <v>42217</v>
      </c>
      <c r="R32" s="96">
        <f>F32+'H30.11'!R32</f>
        <v>39623</v>
      </c>
      <c r="S32" s="73">
        <f t="shared" si="8"/>
        <v>106.5467026726901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5048</v>
      </c>
      <c r="F33" s="99">
        <f>SUM(F31:F32)</f>
        <v>4995</v>
      </c>
      <c r="G33" s="80">
        <f t="shared" si="6"/>
        <v>101.06106106106105</v>
      </c>
      <c r="H33" s="2"/>
      <c r="I33" s="115"/>
      <c r="J33" s="62" t="s">
        <v>12</v>
      </c>
      <c r="K33" s="98">
        <f>SUM(K31:K32)</f>
        <v>66842</v>
      </c>
      <c r="L33" s="99">
        <f>SUM(L31:L32)</f>
        <v>64870</v>
      </c>
      <c r="M33" s="80">
        <f t="shared" si="7"/>
        <v>103.03992600585788</v>
      </c>
      <c r="O33" s="115"/>
      <c r="P33" s="62" t="s">
        <v>12</v>
      </c>
      <c r="Q33" s="98">
        <f>SUM(Q31:Q32)</f>
        <v>47812</v>
      </c>
      <c r="R33" s="99">
        <f>SUM(R31:R32)</f>
        <v>45188</v>
      </c>
      <c r="S33" s="80">
        <f t="shared" si="8"/>
        <v>105.80685137647163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15:C21"/>
    <mergeCell ref="I15:I21"/>
    <mergeCell ref="O15:O21"/>
    <mergeCell ref="C22:C23"/>
    <mergeCell ref="I22:I23"/>
    <mergeCell ref="O22:O23"/>
    <mergeCell ref="C27:C30"/>
    <mergeCell ref="I27:I30"/>
    <mergeCell ref="O27:O30"/>
    <mergeCell ref="C31:C33"/>
    <mergeCell ref="I31:I33"/>
    <mergeCell ref="O31:O3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="76" zoomScaleNormal="76" zoomScalePageLayoutView="0" workbookViewId="0" topLeftCell="A1">
      <selection activeCell="Q9" sqref="Q9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43101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平成30年1月度新車販売実績表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2395</v>
      </c>
      <c r="F6" s="69">
        <f>SUM(F15:F21)</f>
        <v>2584</v>
      </c>
      <c r="G6" s="70">
        <f aca="true" t="shared" si="0" ref="G6:G11">E6/F6*100</f>
        <v>92.68575851393189</v>
      </c>
      <c r="H6" s="4"/>
      <c r="I6" s="46" t="s">
        <v>10</v>
      </c>
      <c r="J6" s="47"/>
      <c r="K6" s="68">
        <f>SUM(K15:K21)</f>
        <v>2395</v>
      </c>
      <c r="L6" s="69">
        <f>SUM(L15:L21)</f>
        <v>2584</v>
      </c>
      <c r="M6" s="70">
        <f aca="true" t="shared" si="1" ref="M6:M11">K6/L6*100</f>
        <v>92.68575851393189</v>
      </c>
      <c r="O6" s="46" t="s">
        <v>10</v>
      </c>
      <c r="P6" s="47"/>
      <c r="Q6" s="68">
        <f>SUM(Q15:Q21)</f>
        <v>28386</v>
      </c>
      <c r="R6" s="69">
        <f>SUM(R15:R21)</f>
        <v>27701</v>
      </c>
      <c r="S6" s="70">
        <f aca="true" t="shared" si="2" ref="S6:S11">Q6/R6*100</f>
        <v>102.47283491570703</v>
      </c>
    </row>
    <row r="7" spans="1:19" ht="24" customHeight="1">
      <c r="A7" s="45"/>
      <c r="B7" s="45"/>
      <c r="C7" s="43" t="s">
        <v>11</v>
      </c>
      <c r="D7" s="44"/>
      <c r="E7" s="71">
        <f>SUM(E22:E23)</f>
        <v>1524</v>
      </c>
      <c r="F7" s="72">
        <f>SUM(F22:F23)</f>
        <v>1337</v>
      </c>
      <c r="G7" s="73">
        <f t="shared" si="0"/>
        <v>113.98653702318624</v>
      </c>
      <c r="H7" s="2"/>
      <c r="I7" s="43" t="s">
        <v>11</v>
      </c>
      <c r="J7" s="44"/>
      <c r="K7" s="71">
        <f>SUM(K22:K23)</f>
        <v>1524</v>
      </c>
      <c r="L7" s="72">
        <f>SUM(L22:L23)</f>
        <v>1337</v>
      </c>
      <c r="M7" s="73">
        <f t="shared" si="1"/>
        <v>113.98653702318624</v>
      </c>
      <c r="O7" s="43" t="s">
        <v>11</v>
      </c>
      <c r="P7" s="44"/>
      <c r="Q7" s="71">
        <f>SUM(Q22:Q23)</f>
        <v>14741</v>
      </c>
      <c r="R7" s="72">
        <f>SUM(R22:R23)</f>
        <v>13502</v>
      </c>
      <c r="S7" s="73">
        <f t="shared" si="2"/>
        <v>109.17641830839875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3919</v>
      </c>
      <c r="F8" s="75">
        <f>SUM(F6:F7)</f>
        <v>3921</v>
      </c>
      <c r="G8" s="76">
        <f t="shared" si="0"/>
        <v>99.94899260392756</v>
      </c>
      <c r="H8" s="4"/>
      <c r="I8" s="59" t="s">
        <v>12</v>
      </c>
      <c r="J8" s="60"/>
      <c r="K8" s="74">
        <f>SUM(K6:K7)</f>
        <v>3919</v>
      </c>
      <c r="L8" s="75">
        <f>SUM(L6:L7)</f>
        <v>3921</v>
      </c>
      <c r="M8" s="76">
        <f t="shared" si="1"/>
        <v>99.94899260392756</v>
      </c>
      <c r="O8" s="59" t="s">
        <v>12</v>
      </c>
      <c r="P8" s="60"/>
      <c r="Q8" s="74">
        <f>SUM(Q6:Q7)</f>
        <v>43127</v>
      </c>
      <c r="R8" s="75">
        <f>SUM(R6:R7)</f>
        <v>41203</v>
      </c>
      <c r="S8" s="76">
        <f t="shared" si="2"/>
        <v>104.66956289590563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243435</v>
      </c>
      <c r="F9" s="77">
        <v>258085</v>
      </c>
      <c r="G9" s="70">
        <f t="shared" si="0"/>
        <v>94.32357556618943</v>
      </c>
      <c r="H9" s="4"/>
      <c r="I9" s="20" t="s">
        <v>13</v>
      </c>
      <c r="J9" s="32" t="s">
        <v>14</v>
      </c>
      <c r="K9" s="68">
        <f>E9</f>
        <v>243435</v>
      </c>
      <c r="L9" s="69">
        <f>F9</f>
        <v>258085</v>
      </c>
      <c r="M9" s="70">
        <f t="shared" si="1"/>
        <v>94.32357556618943</v>
      </c>
      <c r="O9" s="20" t="s">
        <v>13</v>
      </c>
      <c r="P9" s="32" t="s">
        <v>14</v>
      </c>
      <c r="Q9" s="68">
        <f>'H29.12'!Q9+E9</f>
        <v>2603485</v>
      </c>
      <c r="R9" s="69">
        <f>'H29.12'!R9+F9</f>
        <v>2585244</v>
      </c>
      <c r="S9" s="70">
        <f t="shared" si="2"/>
        <v>100.70558136872188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156105</v>
      </c>
      <c r="F10" s="79">
        <v>143565</v>
      </c>
      <c r="G10" s="73">
        <f t="shared" si="0"/>
        <v>108.73471946505066</v>
      </c>
      <c r="H10" s="4"/>
      <c r="I10" s="22" t="s">
        <v>15</v>
      </c>
      <c r="J10" s="33" t="s">
        <v>11</v>
      </c>
      <c r="K10" s="71">
        <f>E10</f>
        <v>156105</v>
      </c>
      <c r="L10" s="72">
        <f>F10</f>
        <v>143565</v>
      </c>
      <c r="M10" s="73">
        <f t="shared" si="1"/>
        <v>108.73471946505066</v>
      </c>
      <c r="O10" s="22" t="s">
        <v>15</v>
      </c>
      <c r="P10" s="33" t="s">
        <v>11</v>
      </c>
      <c r="Q10" s="100">
        <f>'H29.12'!Q10+E10</f>
        <v>1452471</v>
      </c>
      <c r="R10" s="72">
        <f>'H29.12'!R10+F10</f>
        <v>1316560</v>
      </c>
      <c r="S10" s="73">
        <f t="shared" si="2"/>
        <v>110.32319073950293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399540</v>
      </c>
      <c r="F11" s="75">
        <f>SUM(F9:F10)</f>
        <v>401650</v>
      </c>
      <c r="G11" s="80">
        <f t="shared" si="0"/>
        <v>99.47466699863064</v>
      </c>
      <c r="H11" s="4"/>
      <c r="I11" s="19" t="s">
        <v>16</v>
      </c>
      <c r="J11" s="61" t="s">
        <v>12</v>
      </c>
      <c r="K11" s="74">
        <f>SUM(K9:K10)</f>
        <v>399540</v>
      </c>
      <c r="L11" s="75">
        <f>SUM(L9:L10)</f>
        <v>401650</v>
      </c>
      <c r="M11" s="80">
        <f t="shared" si="1"/>
        <v>99.47466699863064</v>
      </c>
      <c r="O11" s="19" t="s">
        <v>16</v>
      </c>
      <c r="P11" s="61" t="s">
        <v>12</v>
      </c>
      <c r="Q11" s="74">
        <f>SUM(Q9:Q10)</f>
        <v>4055956</v>
      </c>
      <c r="R11" s="75">
        <f>SUM(R9:R10)</f>
        <v>3901804</v>
      </c>
      <c r="S11" s="80">
        <f t="shared" si="2"/>
        <v>103.95078789195973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1010</v>
      </c>
      <c r="F15" s="82">
        <v>1073</v>
      </c>
      <c r="G15" s="70">
        <f aca="true" t="shared" si="3" ref="G15:G23">E15/F15*100</f>
        <v>94.12861136999068</v>
      </c>
      <c r="H15" s="4"/>
      <c r="I15" s="108" t="s">
        <v>14</v>
      </c>
      <c r="J15" s="34" t="s">
        <v>19</v>
      </c>
      <c r="K15" s="81">
        <f aca="true" t="shared" si="4" ref="K15:L23">E15</f>
        <v>1010</v>
      </c>
      <c r="L15" s="82">
        <f>F15</f>
        <v>1073</v>
      </c>
      <c r="M15" s="70">
        <f aca="true" t="shared" si="5" ref="M15:M23">K15/L15*100</f>
        <v>94.12861136999068</v>
      </c>
      <c r="O15" s="108" t="s">
        <v>14</v>
      </c>
      <c r="P15" s="34" t="s">
        <v>19</v>
      </c>
      <c r="Q15" s="81">
        <f>'H29.12'!Q15+E15</f>
        <v>11801</v>
      </c>
      <c r="R15" s="82">
        <f>'H29.12'!R15+F15</f>
        <v>11204</v>
      </c>
      <c r="S15" s="70">
        <f aca="true" t="shared" si="6" ref="S15:S23">Q15/R15*100</f>
        <v>105.32845412352731</v>
      </c>
    </row>
    <row r="16" spans="1:19" ht="24" customHeight="1">
      <c r="A16" s="45"/>
      <c r="B16" s="57"/>
      <c r="C16" s="109"/>
      <c r="D16" s="35" t="s">
        <v>20</v>
      </c>
      <c r="E16" s="83">
        <v>1120</v>
      </c>
      <c r="F16" s="84">
        <v>1207</v>
      </c>
      <c r="G16" s="85">
        <f t="shared" si="3"/>
        <v>92.7920463960232</v>
      </c>
      <c r="H16" s="4"/>
      <c r="I16" s="109"/>
      <c r="J16" s="35" t="s">
        <v>20</v>
      </c>
      <c r="K16" s="83">
        <f t="shared" si="4"/>
        <v>1120</v>
      </c>
      <c r="L16" s="84">
        <f t="shared" si="4"/>
        <v>1207</v>
      </c>
      <c r="M16" s="85">
        <f t="shared" si="5"/>
        <v>92.7920463960232</v>
      </c>
      <c r="O16" s="109"/>
      <c r="P16" s="35" t="s">
        <v>20</v>
      </c>
      <c r="Q16" s="83">
        <f>'H29.12'!Q16+E16</f>
        <v>12529</v>
      </c>
      <c r="R16" s="84">
        <f>'H29.12'!R16+F16</f>
        <v>12509</v>
      </c>
      <c r="S16" s="85">
        <f t="shared" si="6"/>
        <v>100.15988488288431</v>
      </c>
    </row>
    <row r="17" spans="1:19" ht="24" customHeight="1">
      <c r="A17" s="45"/>
      <c r="B17" s="57"/>
      <c r="C17" s="109"/>
      <c r="D17" s="35" t="s">
        <v>21</v>
      </c>
      <c r="E17" s="83">
        <v>62</v>
      </c>
      <c r="F17" s="84">
        <v>59</v>
      </c>
      <c r="G17" s="85">
        <f t="shared" si="3"/>
        <v>105.08474576271188</v>
      </c>
      <c r="H17" s="4"/>
      <c r="I17" s="109"/>
      <c r="J17" s="35" t="s">
        <v>21</v>
      </c>
      <c r="K17" s="83">
        <f t="shared" si="4"/>
        <v>62</v>
      </c>
      <c r="L17" s="84">
        <f t="shared" si="4"/>
        <v>59</v>
      </c>
      <c r="M17" s="85">
        <f t="shared" si="5"/>
        <v>105.08474576271188</v>
      </c>
      <c r="O17" s="109"/>
      <c r="P17" s="35" t="s">
        <v>21</v>
      </c>
      <c r="Q17" s="83">
        <f>'H29.12'!Q17+E17</f>
        <v>1056</v>
      </c>
      <c r="R17" s="84">
        <f>'H29.12'!R17+F17</f>
        <v>987</v>
      </c>
      <c r="S17" s="85">
        <f t="shared" si="6"/>
        <v>106.99088145896656</v>
      </c>
    </row>
    <row r="18" spans="1:19" ht="24" customHeight="1">
      <c r="A18" s="45"/>
      <c r="B18" s="57"/>
      <c r="C18" s="109"/>
      <c r="D18" s="35" t="s">
        <v>22</v>
      </c>
      <c r="E18" s="83">
        <v>155</v>
      </c>
      <c r="F18" s="84">
        <v>184</v>
      </c>
      <c r="G18" s="85">
        <f t="shared" si="3"/>
        <v>84.23913043478261</v>
      </c>
      <c r="H18" s="4"/>
      <c r="I18" s="109"/>
      <c r="J18" s="35" t="s">
        <v>22</v>
      </c>
      <c r="K18" s="83">
        <f t="shared" si="4"/>
        <v>155</v>
      </c>
      <c r="L18" s="84">
        <f t="shared" si="4"/>
        <v>184</v>
      </c>
      <c r="M18" s="85">
        <f t="shared" si="5"/>
        <v>84.23913043478261</v>
      </c>
      <c r="O18" s="109"/>
      <c r="P18" s="35" t="s">
        <v>22</v>
      </c>
      <c r="Q18" s="83">
        <f>'H29.12'!Q18+E18</f>
        <v>2123</v>
      </c>
      <c r="R18" s="84">
        <f>'H29.12'!R18+F18</f>
        <v>2171</v>
      </c>
      <c r="S18" s="85">
        <f t="shared" si="6"/>
        <v>97.7890373099954</v>
      </c>
    </row>
    <row r="19" spans="1:19" ht="24" customHeight="1">
      <c r="A19" s="45"/>
      <c r="B19" s="57"/>
      <c r="C19" s="109"/>
      <c r="D19" s="35" t="s">
        <v>23</v>
      </c>
      <c r="E19" s="86">
        <v>5</v>
      </c>
      <c r="F19" s="87">
        <v>10</v>
      </c>
      <c r="G19" s="85">
        <f t="shared" si="3"/>
        <v>50</v>
      </c>
      <c r="H19" s="2"/>
      <c r="I19" s="109"/>
      <c r="J19" s="35" t="s">
        <v>23</v>
      </c>
      <c r="K19" s="83">
        <f t="shared" si="4"/>
        <v>5</v>
      </c>
      <c r="L19" s="84">
        <f t="shared" si="4"/>
        <v>10</v>
      </c>
      <c r="M19" s="85">
        <f t="shared" si="5"/>
        <v>50</v>
      </c>
      <c r="O19" s="109"/>
      <c r="P19" s="35" t="s">
        <v>23</v>
      </c>
      <c r="Q19" s="83">
        <f>'H29.12'!Q19+E19</f>
        <v>169</v>
      </c>
      <c r="R19" s="84">
        <f>'H29.12'!R19+F19</f>
        <v>198</v>
      </c>
      <c r="S19" s="85">
        <f t="shared" si="6"/>
        <v>85.35353535353535</v>
      </c>
    </row>
    <row r="20" spans="1:19" ht="24" customHeight="1">
      <c r="A20" s="45"/>
      <c r="B20" s="57"/>
      <c r="C20" s="109"/>
      <c r="D20" s="35" t="s">
        <v>24</v>
      </c>
      <c r="E20" s="83">
        <v>39</v>
      </c>
      <c r="F20" s="84">
        <v>48</v>
      </c>
      <c r="G20" s="85">
        <f t="shared" si="3"/>
        <v>81.25</v>
      </c>
      <c r="H20" s="2"/>
      <c r="I20" s="109"/>
      <c r="J20" s="35" t="s">
        <v>24</v>
      </c>
      <c r="K20" s="83">
        <f t="shared" si="4"/>
        <v>39</v>
      </c>
      <c r="L20" s="84">
        <f t="shared" si="4"/>
        <v>48</v>
      </c>
      <c r="M20" s="85">
        <f t="shared" si="5"/>
        <v>81.25</v>
      </c>
      <c r="O20" s="109"/>
      <c r="P20" s="35" t="s">
        <v>24</v>
      </c>
      <c r="Q20" s="83">
        <f>'H29.12'!Q20+E20</f>
        <v>579</v>
      </c>
      <c r="R20" s="84">
        <f>'H29.12'!R20+F20</f>
        <v>525</v>
      </c>
      <c r="S20" s="85">
        <f t="shared" si="6"/>
        <v>110.28571428571428</v>
      </c>
    </row>
    <row r="21" spans="1:19" ht="24" customHeight="1" thickBot="1">
      <c r="A21" s="2"/>
      <c r="B21" s="2"/>
      <c r="C21" s="110"/>
      <c r="D21" s="37" t="s">
        <v>25</v>
      </c>
      <c r="E21" s="88">
        <v>4</v>
      </c>
      <c r="F21" s="89">
        <v>3</v>
      </c>
      <c r="G21" s="85">
        <f t="shared" si="3"/>
        <v>133.33333333333331</v>
      </c>
      <c r="H21" s="2"/>
      <c r="I21" s="110"/>
      <c r="J21" s="37" t="s">
        <v>25</v>
      </c>
      <c r="K21" s="88">
        <f t="shared" si="4"/>
        <v>4</v>
      </c>
      <c r="L21" s="89">
        <f t="shared" si="4"/>
        <v>3</v>
      </c>
      <c r="M21" s="85">
        <f t="shared" si="5"/>
        <v>133.33333333333331</v>
      </c>
      <c r="O21" s="110"/>
      <c r="P21" s="37" t="s">
        <v>25</v>
      </c>
      <c r="Q21" s="88">
        <f>'H29.12'!Q21+E21</f>
        <v>129</v>
      </c>
      <c r="R21" s="89">
        <f>'H29.12'!R21+F21</f>
        <v>107</v>
      </c>
      <c r="S21" s="85">
        <f t="shared" si="6"/>
        <v>120.56074766355141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1201</v>
      </c>
      <c r="F22" s="82">
        <v>1094</v>
      </c>
      <c r="G22" s="70">
        <f t="shared" si="3"/>
        <v>109.78062157221207</v>
      </c>
      <c r="H22" s="2"/>
      <c r="I22" s="111" t="s">
        <v>26</v>
      </c>
      <c r="J22" s="32" t="s">
        <v>27</v>
      </c>
      <c r="K22" s="81">
        <f t="shared" si="4"/>
        <v>1201</v>
      </c>
      <c r="L22" s="82">
        <f t="shared" si="4"/>
        <v>1094</v>
      </c>
      <c r="M22" s="70">
        <f t="shared" si="5"/>
        <v>109.78062157221207</v>
      </c>
      <c r="O22" s="111" t="s">
        <v>26</v>
      </c>
      <c r="P22" s="32" t="s">
        <v>27</v>
      </c>
      <c r="Q22" s="81">
        <f>'H29.12'!Q22+E22</f>
        <v>11491</v>
      </c>
      <c r="R22" s="82">
        <f>'H29.12'!R22+F22</f>
        <v>10493</v>
      </c>
      <c r="S22" s="70">
        <f t="shared" si="6"/>
        <v>109.51110263985515</v>
      </c>
    </row>
    <row r="23" spans="1:19" ht="24" customHeight="1" thickBot="1">
      <c r="A23" s="2"/>
      <c r="B23" s="2"/>
      <c r="C23" s="112"/>
      <c r="D23" s="36" t="s">
        <v>28</v>
      </c>
      <c r="E23" s="88">
        <v>323</v>
      </c>
      <c r="F23" s="89">
        <v>243</v>
      </c>
      <c r="G23" s="90">
        <f t="shared" si="3"/>
        <v>132.9218106995885</v>
      </c>
      <c r="H23" s="2"/>
      <c r="I23" s="112"/>
      <c r="J23" s="36" t="s">
        <v>28</v>
      </c>
      <c r="K23" s="88">
        <f t="shared" si="4"/>
        <v>323</v>
      </c>
      <c r="L23" s="89">
        <f t="shared" si="4"/>
        <v>243</v>
      </c>
      <c r="M23" s="90">
        <f t="shared" si="5"/>
        <v>132.9218106995885</v>
      </c>
      <c r="O23" s="112"/>
      <c r="P23" s="36" t="s">
        <v>28</v>
      </c>
      <c r="Q23" s="88">
        <f>'H29.12'!Q23+E23</f>
        <v>3250</v>
      </c>
      <c r="R23" s="89">
        <f>'H29.12'!R23+F23</f>
        <v>3009</v>
      </c>
      <c r="S23" s="90">
        <f t="shared" si="6"/>
        <v>108.00930541708209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617</v>
      </c>
      <c r="F27" s="91">
        <v>582</v>
      </c>
      <c r="G27" s="70">
        <f aca="true" t="shared" si="7" ref="G27:G33">E27/F27*100</f>
        <v>106.01374570446735</v>
      </c>
      <c r="H27" s="2"/>
      <c r="I27" s="108" t="s">
        <v>14</v>
      </c>
      <c r="J27" s="63" t="s">
        <v>30</v>
      </c>
      <c r="K27" s="81">
        <f aca="true" t="shared" si="8" ref="K27:L29">E27</f>
        <v>617</v>
      </c>
      <c r="L27" s="82">
        <f t="shared" si="8"/>
        <v>582</v>
      </c>
      <c r="M27" s="70">
        <f aca="true" t="shared" si="9" ref="M27:M33">K27/L27*100</f>
        <v>106.01374570446735</v>
      </c>
      <c r="O27" s="108" t="s">
        <v>14</v>
      </c>
      <c r="P27" s="63" t="s">
        <v>30</v>
      </c>
      <c r="Q27" s="81">
        <f>'H29.12'!Q27+E27</f>
        <v>8876</v>
      </c>
      <c r="R27" s="82">
        <f>'H29.12'!R27+F27</f>
        <v>8127</v>
      </c>
      <c r="S27" s="70">
        <f aca="true" t="shared" si="10" ref="S27:S33">Q27/R27*100</f>
        <v>109.21619293712317</v>
      </c>
    </row>
    <row r="28" spans="1:19" ht="24" customHeight="1">
      <c r="A28" s="45"/>
      <c r="B28" s="57"/>
      <c r="C28" s="109"/>
      <c r="D28" s="35" t="s">
        <v>31</v>
      </c>
      <c r="E28" s="86">
        <v>1192</v>
      </c>
      <c r="F28" s="92">
        <v>1384</v>
      </c>
      <c r="G28" s="85">
        <f t="shared" si="7"/>
        <v>86.1271676300578</v>
      </c>
      <c r="H28" s="2"/>
      <c r="I28" s="109"/>
      <c r="J28" s="35" t="s">
        <v>31</v>
      </c>
      <c r="K28" s="83">
        <f t="shared" si="8"/>
        <v>1192</v>
      </c>
      <c r="L28" s="84">
        <f t="shared" si="8"/>
        <v>1384</v>
      </c>
      <c r="M28" s="85">
        <f t="shared" si="9"/>
        <v>86.1271676300578</v>
      </c>
      <c r="O28" s="109"/>
      <c r="P28" s="35" t="s">
        <v>31</v>
      </c>
      <c r="Q28" s="83">
        <f>'H29.12'!Q28+E28</f>
        <v>17688</v>
      </c>
      <c r="R28" s="84">
        <f>'H29.12'!R28+F28</f>
        <v>17291</v>
      </c>
      <c r="S28" s="85">
        <f t="shared" si="10"/>
        <v>102.29599213463652</v>
      </c>
    </row>
    <row r="29" spans="1:19" ht="24" customHeight="1">
      <c r="A29" s="45"/>
      <c r="B29" s="57"/>
      <c r="C29" s="109"/>
      <c r="D29" s="21" t="s">
        <v>32</v>
      </c>
      <c r="E29" s="93">
        <v>226</v>
      </c>
      <c r="F29" s="94">
        <v>310</v>
      </c>
      <c r="G29" s="73">
        <f t="shared" si="7"/>
        <v>72.90322580645162</v>
      </c>
      <c r="H29" s="2"/>
      <c r="I29" s="109"/>
      <c r="J29" s="21" t="s">
        <v>32</v>
      </c>
      <c r="K29" s="95">
        <f t="shared" si="8"/>
        <v>226</v>
      </c>
      <c r="L29" s="96">
        <f t="shared" si="8"/>
        <v>310</v>
      </c>
      <c r="M29" s="73">
        <f t="shared" si="9"/>
        <v>72.90322580645162</v>
      </c>
      <c r="O29" s="109"/>
      <c r="P29" s="21" t="s">
        <v>32</v>
      </c>
      <c r="Q29" s="95">
        <f>'H29.12'!Q29+E29</f>
        <v>3141</v>
      </c>
      <c r="R29" s="96">
        <f>'H29.12'!R29+F29</f>
        <v>3111</v>
      </c>
      <c r="S29" s="73">
        <f t="shared" si="10"/>
        <v>100.96432015429122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2035</v>
      </c>
      <c r="F30" s="97">
        <f>SUM(F27:F29)</f>
        <v>2276</v>
      </c>
      <c r="G30" s="80">
        <f t="shared" si="7"/>
        <v>89.41124780316343</v>
      </c>
      <c r="H30" s="2"/>
      <c r="I30" s="110"/>
      <c r="J30" s="61" t="s">
        <v>12</v>
      </c>
      <c r="K30" s="98">
        <f>SUM(K27:K29)</f>
        <v>2035</v>
      </c>
      <c r="L30" s="97">
        <f>SUM(L27:L29)</f>
        <v>2276</v>
      </c>
      <c r="M30" s="80">
        <f t="shared" si="9"/>
        <v>89.41124780316343</v>
      </c>
      <c r="O30" s="110"/>
      <c r="P30" s="61" t="s">
        <v>12</v>
      </c>
      <c r="Q30" s="98">
        <f>SUM(Q27:Q29)</f>
        <v>29705</v>
      </c>
      <c r="R30" s="97">
        <f>SUM(R27:R29)</f>
        <v>28529</v>
      </c>
      <c r="S30" s="80">
        <f t="shared" si="10"/>
        <v>104.12212135020505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375</v>
      </c>
      <c r="F31" s="82">
        <v>356</v>
      </c>
      <c r="G31" s="70">
        <f t="shared" si="7"/>
        <v>105.3370786516854</v>
      </c>
      <c r="H31" s="2"/>
      <c r="I31" s="113" t="s">
        <v>11</v>
      </c>
      <c r="J31" s="64" t="s">
        <v>30</v>
      </c>
      <c r="K31" s="81">
        <f>E31</f>
        <v>375</v>
      </c>
      <c r="L31" s="82">
        <f>F31</f>
        <v>356</v>
      </c>
      <c r="M31" s="70">
        <f t="shared" si="9"/>
        <v>105.3370786516854</v>
      </c>
      <c r="O31" s="113" t="s">
        <v>11</v>
      </c>
      <c r="P31" s="64" t="s">
        <v>30</v>
      </c>
      <c r="Q31" s="81">
        <f>'H29.12'!Q31+E31</f>
        <v>5940</v>
      </c>
      <c r="R31" s="82">
        <f>'H29.12'!R31+F31</f>
        <v>5253</v>
      </c>
      <c r="S31" s="70">
        <f t="shared" si="10"/>
        <v>113.07824100513993</v>
      </c>
    </row>
    <row r="32" spans="1:19" ht="24" customHeight="1">
      <c r="A32" s="2"/>
      <c r="B32" s="2"/>
      <c r="C32" s="114"/>
      <c r="D32" s="33" t="s">
        <v>33</v>
      </c>
      <c r="E32" s="95">
        <v>3448</v>
      </c>
      <c r="F32" s="96">
        <v>3979</v>
      </c>
      <c r="G32" s="73">
        <f t="shared" si="7"/>
        <v>86.65493842674039</v>
      </c>
      <c r="H32" s="2"/>
      <c r="I32" s="114"/>
      <c r="J32" s="33" t="s">
        <v>33</v>
      </c>
      <c r="K32" s="95">
        <f>E32</f>
        <v>3448</v>
      </c>
      <c r="L32" s="96">
        <f>F32</f>
        <v>3979</v>
      </c>
      <c r="M32" s="73">
        <f t="shared" si="9"/>
        <v>86.65493842674039</v>
      </c>
      <c r="O32" s="114"/>
      <c r="P32" s="33" t="s">
        <v>33</v>
      </c>
      <c r="Q32" s="95">
        <f>'H29.12'!Q32+E32</f>
        <v>43071</v>
      </c>
      <c r="R32" s="96">
        <f>'H29.12'!R32+F32</f>
        <v>41684</v>
      </c>
      <c r="S32" s="73">
        <f t="shared" si="10"/>
        <v>103.32741579502927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3823</v>
      </c>
      <c r="F33" s="99">
        <f>SUM(F31:F32)</f>
        <v>4335</v>
      </c>
      <c r="G33" s="80">
        <f t="shared" si="7"/>
        <v>88.18915801614764</v>
      </c>
      <c r="H33" s="2"/>
      <c r="I33" s="115"/>
      <c r="J33" s="62" t="s">
        <v>12</v>
      </c>
      <c r="K33" s="98">
        <f>SUM(K31:K32)</f>
        <v>3823</v>
      </c>
      <c r="L33" s="99">
        <f>SUM(L31:L32)</f>
        <v>4335</v>
      </c>
      <c r="M33" s="80">
        <f t="shared" si="9"/>
        <v>88.18915801614764</v>
      </c>
      <c r="O33" s="115"/>
      <c r="P33" s="62" t="s">
        <v>12</v>
      </c>
      <c r="Q33" s="98">
        <f>SUM(Q31:Q32)</f>
        <v>49011</v>
      </c>
      <c r="R33" s="99">
        <f>SUM(R31:R32)</f>
        <v>46937</v>
      </c>
      <c r="S33" s="80">
        <f t="shared" si="10"/>
        <v>104.41868888084028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E11" sqref="E11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43132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平成30年2月度新車販売実績表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3223</v>
      </c>
      <c r="F6" s="69">
        <f>SUM(F15:F21)</f>
        <v>3601</v>
      </c>
      <c r="G6" s="70">
        <f aca="true" t="shared" si="0" ref="G6:G11">E6/F6*100</f>
        <v>89.50291585670647</v>
      </c>
      <c r="H6" s="4"/>
      <c r="I6" s="46" t="s">
        <v>10</v>
      </c>
      <c r="J6" s="47"/>
      <c r="K6" s="68">
        <f>SUM(K15:K21)</f>
        <v>5618</v>
      </c>
      <c r="L6" s="69">
        <f>SUM(L15:L21)</f>
        <v>6185</v>
      </c>
      <c r="M6" s="70">
        <f aca="true" t="shared" si="1" ref="M6:M11">K6/L6*100</f>
        <v>90.83265966046888</v>
      </c>
      <c r="O6" s="46" t="s">
        <v>10</v>
      </c>
      <c r="P6" s="47"/>
      <c r="Q6" s="68">
        <f>SUM(Q15:Q21)</f>
        <v>31609</v>
      </c>
      <c r="R6" s="69">
        <f>SUM(R15:R21)</f>
        <v>31302</v>
      </c>
      <c r="S6" s="70">
        <f aca="true" t="shared" si="2" ref="S6:S11">Q6/R6*100</f>
        <v>100.98076800204461</v>
      </c>
    </row>
    <row r="7" spans="1:19" ht="24" customHeight="1">
      <c r="A7" s="45"/>
      <c r="B7" s="45"/>
      <c r="C7" s="43" t="s">
        <v>11</v>
      </c>
      <c r="D7" s="44"/>
      <c r="E7" s="71">
        <f>SUM(E22:E23)</f>
        <v>1759</v>
      </c>
      <c r="F7" s="72">
        <f>SUM(F22:F23)</f>
        <v>1832</v>
      </c>
      <c r="G7" s="73">
        <f t="shared" si="0"/>
        <v>96.01528384279476</v>
      </c>
      <c r="H7" s="2"/>
      <c r="I7" s="43" t="s">
        <v>11</v>
      </c>
      <c r="J7" s="44"/>
      <c r="K7" s="71">
        <f>SUM(K22:K23)</f>
        <v>3283</v>
      </c>
      <c r="L7" s="72">
        <f>SUM(L22:L23)</f>
        <v>3169</v>
      </c>
      <c r="M7" s="73">
        <f t="shared" si="1"/>
        <v>103.59734932155253</v>
      </c>
      <c r="O7" s="43" t="s">
        <v>11</v>
      </c>
      <c r="P7" s="44"/>
      <c r="Q7" s="71">
        <f>SUM(Q22:Q23)</f>
        <v>16500</v>
      </c>
      <c r="R7" s="72">
        <f>SUM(R22:R23)</f>
        <v>15334</v>
      </c>
      <c r="S7" s="73">
        <f t="shared" si="2"/>
        <v>107.60401721664275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4982</v>
      </c>
      <c r="F8" s="75">
        <f>SUM(F6:F7)</f>
        <v>5433</v>
      </c>
      <c r="G8" s="76">
        <f t="shared" si="0"/>
        <v>91.69887723173201</v>
      </c>
      <c r="H8" s="4"/>
      <c r="I8" s="59" t="s">
        <v>12</v>
      </c>
      <c r="J8" s="60"/>
      <c r="K8" s="74">
        <f>SUM(K6:K7)</f>
        <v>8901</v>
      </c>
      <c r="L8" s="75">
        <f>SUM(L6:L7)</f>
        <v>9354</v>
      </c>
      <c r="M8" s="76">
        <f t="shared" si="1"/>
        <v>95.15715202052598</v>
      </c>
      <c r="O8" s="59" t="s">
        <v>12</v>
      </c>
      <c r="P8" s="60"/>
      <c r="Q8" s="74">
        <f>SUM(Q6:Q7)</f>
        <v>48109</v>
      </c>
      <c r="R8" s="75">
        <f>SUM(R6:R7)</f>
        <v>46636</v>
      </c>
      <c r="S8" s="76">
        <f t="shared" si="2"/>
        <v>103.15850415987649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296665</v>
      </c>
      <c r="F9" s="77">
        <v>312035</v>
      </c>
      <c r="G9" s="70">
        <f t="shared" si="0"/>
        <v>95.07427051452562</v>
      </c>
      <c r="H9" s="4"/>
      <c r="I9" s="20" t="s">
        <v>13</v>
      </c>
      <c r="J9" s="32" t="s">
        <v>14</v>
      </c>
      <c r="K9" s="68">
        <f>E9+'H30.1'!K9</f>
        <v>540100</v>
      </c>
      <c r="L9" s="69">
        <f>F9+'H30.1'!L9</f>
        <v>570120</v>
      </c>
      <c r="M9" s="70">
        <f t="shared" si="1"/>
        <v>94.73444187188662</v>
      </c>
      <c r="O9" s="20" t="s">
        <v>13</v>
      </c>
      <c r="P9" s="32" t="s">
        <v>14</v>
      </c>
      <c r="Q9" s="68">
        <f>'H30.1'!Q9+E9</f>
        <v>2900150</v>
      </c>
      <c r="R9" s="69">
        <f>'H30.1'!R9+F9</f>
        <v>2897279</v>
      </c>
      <c r="S9" s="70">
        <f t="shared" si="2"/>
        <v>100.099092976548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177211</v>
      </c>
      <c r="F10" s="79">
        <v>172690</v>
      </c>
      <c r="G10" s="73">
        <f t="shared" si="0"/>
        <v>102.61798598644971</v>
      </c>
      <c r="H10" s="4"/>
      <c r="I10" s="22" t="s">
        <v>15</v>
      </c>
      <c r="J10" s="33" t="s">
        <v>11</v>
      </c>
      <c r="K10" s="71">
        <f>E10+'H30.1'!K10</f>
        <v>333316</v>
      </c>
      <c r="L10" s="72">
        <f>F10+'H30.1'!L10</f>
        <v>316255</v>
      </c>
      <c r="M10" s="73">
        <f t="shared" si="1"/>
        <v>105.39469731703845</v>
      </c>
      <c r="O10" s="22" t="s">
        <v>15</v>
      </c>
      <c r="P10" s="33" t="s">
        <v>11</v>
      </c>
      <c r="Q10" s="100">
        <f>'H30.1'!Q10+E10</f>
        <v>1629682</v>
      </c>
      <c r="R10" s="72">
        <f>'H30.1'!R10+F10</f>
        <v>1489250</v>
      </c>
      <c r="S10" s="73">
        <f t="shared" si="2"/>
        <v>109.42971294275642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473876</v>
      </c>
      <c r="F11" s="75">
        <f>SUM(F9:F10)</f>
        <v>484725</v>
      </c>
      <c r="G11" s="80">
        <f t="shared" si="0"/>
        <v>97.76182371447729</v>
      </c>
      <c r="H11" s="4"/>
      <c r="I11" s="19" t="s">
        <v>16</v>
      </c>
      <c r="J11" s="61" t="s">
        <v>12</v>
      </c>
      <c r="K11" s="74">
        <f>SUM(K9:K10)</f>
        <v>873416</v>
      </c>
      <c r="L11" s="75">
        <f>SUM(L9:L10)</f>
        <v>886375</v>
      </c>
      <c r="M11" s="80">
        <f t="shared" si="1"/>
        <v>98.53797771823439</v>
      </c>
      <c r="O11" s="19" t="s">
        <v>16</v>
      </c>
      <c r="P11" s="61" t="s">
        <v>12</v>
      </c>
      <c r="Q11" s="74">
        <f>SUM(Q9:Q10)</f>
        <v>4529832</v>
      </c>
      <c r="R11" s="75">
        <f>SUM(R9:R10)</f>
        <v>4386529</v>
      </c>
      <c r="S11" s="80">
        <f t="shared" si="2"/>
        <v>103.26688823896981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1354</v>
      </c>
      <c r="F15" s="82">
        <v>1467</v>
      </c>
      <c r="G15" s="70">
        <f aca="true" t="shared" si="3" ref="G15:G23">E15/F15*100</f>
        <v>92.29720518064076</v>
      </c>
      <c r="H15" s="4"/>
      <c r="I15" s="108" t="s">
        <v>14</v>
      </c>
      <c r="J15" s="34" t="s">
        <v>19</v>
      </c>
      <c r="K15" s="81">
        <f>'H30.1'!K15+E15</f>
        <v>2364</v>
      </c>
      <c r="L15" s="82">
        <f>'H30.1'!L15+F15</f>
        <v>2540</v>
      </c>
      <c r="M15" s="70">
        <f aca="true" t="shared" si="4" ref="M15:M23">K15/L15*100</f>
        <v>93.07086614173228</v>
      </c>
      <c r="O15" s="108" t="s">
        <v>14</v>
      </c>
      <c r="P15" s="34" t="s">
        <v>19</v>
      </c>
      <c r="Q15" s="81">
        <f>'H30.1'!Q15+E15</f>
        <v>13155</v>
      </c>
      <c r="R15" s="82">
        <f>'H30.1'!R15+F15</f>
        <v>12671</v>
      </c>
      <c r="S15" s="70">
        <f aca="true" t="shared" si="5" ref="S15:S23">Q15/R15*100</f>
        <v>103.81974587641069</v>
      </c>
    </row>
    <row r="16" spans="1:19" ht="24" customHeight="1">
      <c r="A16" s="45"/>
      <c r="B16" s="57"/>
      <c r="C16" s="109"/>
      <c r="D16" s="35" t="s">
        <v>20</v>
      </c>
      <c r="E16" s="83">
        <v>1448</v>
      </c>
      <c r="F16" s="84">
        <v>1701</v>
      </c>
      <c r="G16" s="85">
        <f t="shared" si="3"/>
        <v>85.12639623750735</v>
      </c>
      <c r="H16" s="4"/>
      <c r="I16" s="109"/>
      <c r="J16" s="35" t="s">
        <v>20</v>
      </c>
      <c r="K16" s="83">
        <f>'H30.1'!K16+E16</f>
        <v>2568</v>
      </c>
      <c r="L16" s="84">
        <f>'H30.1'!L16+F16</f>
        <v>2908</v>
      </c>
      <c r="M16" s="85">
        <f t="shared" si="4"/>
        <v>88.30811554332875</v>
      </c>
      <c r="O16" s="109"/>
      <c r="P16" s="35" t="s">
        <v>20</v>
      </c>
      <c r="Q16" s="83">
        <f>'H30.1'!Q16+E16</f>
        <v>13977</v>
      </c>
      <c r="R16" s="84">
        <f>'H30.1'!R16+F16</f>
        <v>14210</v>
      </c>
      <c r="S16" s="85">
        <f t="shared" si="5"/>
        <v>98.36030964109781</v>
      </c>
    </row>
    <row r="17" spans="1:19" ht="24" customHeight="1">
      <c r="A17" s="45"/>
      <c r="B17" s="57"/>
      <c r="C17" s="109"/>
      <c r="D17" s="35" t="s">
        <v>21</v>
      </c>
      <c r="E17" s="83">
        <v>98</v>
      </c>
      <c r="F17" s="84">
        <v>97</v>
      </c>
      <c r="G17" s="85">
        <f t="shared" si="3"/>
        <v>101.03092783505154</v>
      </c>
      <c r="H17" s="4"/>
      <c r="I17" s="109"/>
      <c r="J17" s="35" t="s">
        <v>21</v>
      </c>
      <c r="K17" s="83">
        <f>'H30.1'!K17+E17</f>
        <v>160</v>
      </c>
      <c r="L17" s="84">
        <f>'H30.1'!L17+F17</f>
        <v>156</v>
      </c>
      <c r="M17" s="85">
        <f t="shared" si="4"/>
        <v>102.56410256410255</v>
      </c>
      <c r="O17" s="109"/>
      <c r="P17" s="35" t="s">
        <v>21</v>
      </c>
      <c r="Q17" s="83">
        <f>'H30.1'!Q17+E17</f>
        <v>1154</v>
      </c>
      <c r="R17" s="84">
        <f>'H30.1'!R17+F17</f>
        <v>1084</v>
      </c>
      <c r="S17" s="85">
        <f t="shared" si="5"/>
        <v>106.45756457564575</v>
      </c>
    </row>
    <row r="18" spans="1:19" ht="24" customHeight="1">
      <c r="A18" s="45"/>
      <c r="B18" s="57"/>
      <c r="C18" s="109"/>
      <c r="D18" s="35" t="s">
        <v>22</v>
      </c>
      <c r="E18" s="83">
        <v>263</v>
      </c>
      <c r="F18" s="84">
        <v>254</v>
      </c>
      <c r="G18" s="85">
        <f t="shared" si="3"/>
        <v>103.54330708661416</v>
      </c>
      <c r="H18" s="4"/>
      <c r="I18" s="109"/>
      <c r="J18" s="35" t="s">
        <v>22</v>
      </c>
      <c r="K18" s="83">
        <f>'H30.1'!K18+E18</f>
        <v>418</v>
      </c>
      <c r="L18" s="84">
        <f>'H30.1'!L18+F18</f>
        <v>438</v>
      </c>
      <c r="M18" s="85">
        <f t="shared" si="4"/>
        <v>95.4337899543379</v>
      </c>
      <c r="O18" s="109"/>
      <c r="P18" s="35" t="s">
        <v>22</v>
      </c>
      <c r="Q18" s="83">
        <f>'H30.1'!Q18+E18</f>
        <v>2386</v>
      </c>
      <c r="R18" s="84">
        <f>'H30.1'!R18+F18</f>
        <v>2425</v>
      </c>
      <c r="S18" s="85">
        <f t="shared" si="5"/>
        <v>98.3917525773196</v>
      </c>
    </row>
    <row r="19" spans="1:19" ht="24" customHeight="1">
      <c r="A19" s="45"/>
      <c r="B19" s="57"/>
      <c r="C19" s="109"/>
      <c r="D19" s="35" t="s">
        <v>23</v>
      </c>
      <c r="E19" s="86">
        <v>15</v>
      </c>
      <c r="F19" s="87">
        <v>23</v>
      </c>
      <c r="G19" s="85">
        <f t="shared" si="3"/>
        <v>65.21739130434783</v>
      </c>
      <c r="H19" s="2"/>
      <c r="I19" s="109"/>
      <c r="J19" s="35" t="s">
        <v>23</v>
      </c>
      <c r="K19" s="83">
        <f>'H30.1'!K19+E19</f>
        <v>20</v>
      </c>
      <c r="L19" s="84">
        <f>'H30.1'!L19+F19</f>
        <v>33</v>
      </c>
      <c r="M19" s="85">
        <f t="shared" si="4"/>
        <v>60.60606060606061</v>
      </c>
      <c r="O19" s="109"/>
      <c r="P19" s="35" t="s">
        <v>23</v>
      </c>
      <c r="Q19" s="83">
        <f>'H30.1'!Q19+E19</f>
        <v>184</v>
      </c>
      <c r="R19" s="84">
        <f>'H30.1'!R19+F19</f>
        <v>221</v>
      </c>
      <c r="S19" s="85">
        <f t="shared" si="5"/>
        <v>83.2579185520362</v>
      </c>
    </row>
    <row r="20" spans="1:19" ht="24" customHeight="1">
      <c r="A20" s="45"/>
      <c r="B20" s="57"/>
      <c r="C20" s="109"/>
      <c r="D20" s="35" t="s">
        <v>24</v>
      </c>
      <c r="E20" s="83">
        <v>41</v>
      </c>
      <c r="F20" s="84">
        <v>55</v>
      </c>
      <c r="G20" s="85">
        <f t="shared" si="3"/>
        <v>74.54545454545455</v>
      </c>
      <c r="H20" s="2"/>
      <c r="I20" s="109"/>
      <c r="J20" s="35" t="s">
        <v>24</v>
      </c>
      <c r="K20" s="83">
        <f>'H30.1'!K20+E20</f>
        <v>80</v>
      </c>
      <c r="L20" s="84">
        <f>'H30.1'!L20+F20</f>
        <v>103</v>
      </c>
      <c r="M20" s="85">
        <f t="shared" si="4"/>
        <v>77.66990291262135</v>
      </c>
      <c r="O20" s="109"/>
      <c r="P20" s="35" t="s">
        <v>24</v>
      </c>
      <c r="Q20" s="83">
        <f>'H30.1'!Q20+E20</f>
        <v>620</v>
      </c>
      <c r="R20" s="84">
        <f>'H30.1'!R20+F20</f>
        <v>580</v>
      </c>
      <c r="S20" s="85">
        <f t="shared" si="5"/>
        <v>106.89655172413792</v>
      </c>
    </row>
    <row r="21" spans="1:19" ht="24" customHeight="1" thickBot="1">
      <c r="A21" s="2"/>
      <c r="B21" s="2"/>
      <c r="C21" s="110"/>
      <c r="D21" s="37" t="s">
        <v>25</v>
      </c>
      <c r="E21" s="88">
        <v>4</v>
      </c>
      <c r="F21" s="89">
        <v>4</v>
      </c>
      <c r="G21" s="85">
        <f t="shared" si="3"/>
        <v>100</v>
      </c>
      <c r="H21" s="2"/>
      <c r="I21" s="110"/>
      <c r="J21" s="37" t="s">
        <v>25</v>
      </c>
      <c r="K21" s="88">
        <f>'H30.1'!K21+E21</f>
        <v>8</v>
      </c>
      <c r="L21" s="89">
        <f>'H30.1'!L21+F21</f>
        <v>7</v>
      </c>
      <c r="M21" s="85">
        <f t="shared" si="4"/>
        <v>114.28571428571428</v>
      </c>
      <c r="O21" s="110"/>
      <c r="P21" s="37" t="s">
        <v>25</v>
      </c>
      <c r="Q21" s="88">
        <f>'H30.1'!Q21+E21</f>
        <v>133</v>
      </c>
      <c r="R21" s="89">
        <f>'H30.1'!R21+F21</f>
        <v>111</v>
      </c>
      <c r="S21" s="85">
        <f t="shared" si="5"/>
        <v>119.81981981981981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1397</v>
      </c>
      <c r="F22" s="82">
        <v>1499</v>
      </c>
      <c r="G22" s="70">
        <f t="shared" si="3"/>
        <v>93.1954636424283</v>
      </c>
      <c r="H22" s="2"/>
      <c r="I22" s="111" t="s">
        <v>26</v>
      </c>
      <c r="J22" s="32" t="s">
        <v>27</v>
      </c>
      <c r="K22" s="81">
        <f>'H30.1'!K22+E22</f>
        <v>2598</v>
      </c>
      <c r="L22" s="82">
        <f>'H30.1'!L22+F22</f>
        <v>2593</v>
      </c>
      <c r="M22" s="70">
        <f t="shared" si="4"/>
        <v>100.19282684149633</v>
      </c>
      <c r="O22" s="111" t="s">
        <v>26</v>
      </c>
      <c r="P22" s="32" t="s">
        <v>27</v>
      </c>
      <c r="Q22" s="81">
        <f>'H30.1'!Q22+E22</f>
        <v>12888</v>
      </c>
      <c r="R22" s="82">
        <f>'H30.1'!R22+F22</f>
        <v>11992</v>
      </c>
      <c r="S22" s="70">
        <f t="shared" si="5"/>
        <v>107.4716477651768</v>
      </c>
    </row>
    <row r="23" spans="1:19" ht="24" customHeight="1" thickBot="1">
      <c r="A23" s="2"/>
      <c r="B23" s="2"/>
      <c r="C23" s="112"/>
      <c r="D23" s="36" t="s">
        <v>28</v>
      </c>
      <c r="E23" s="88">
        <v>362</v>
      </c>
      <c r="F23" s="89">
        <v>333</v>
      </c>
      <c r="G23" s="90">
        <f t="shared" si="3"/>
        <v>108.7087087087087</v>
      </c>
      <c r="H23" s="2"/>
      <c r="I23" s="112"/>
      <c r="J23" s="36" t="s">
        <v>28</v>
      </c>
      <c r="K23" s="88">
        <f>'H30.1'!K23+E23</f>
        <v>685</v>
      </c>
      <c r="L23" s="89">
        <f>'H30.1'!L23+F23</f>
        <v>576</v>
      </c>
      <c r="M23" s="90">
        <f t="shared" si="4"/>
        <v>118.92361111111111</v>
      </c>
      <c r="O23" s="112"/>
      <c r="P23" s="36" t="s">
        <v>28</v>
      </c>
      <c r="Q23" s="88">
        <f>'H30.1'!Q23+E23</f>
        <v>3612</v>
      </c>
      <c r="R23" s="89">
        <f>'H30.1'!R23+F23</f>
        <v>3342</v>
      </c>
      <c r="S23" s="90">
        <f t="shared" si="5"/>
        <v>108.07899461400359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717</v>
      </c>
      <c r="F27" s="91">
        <v>889</v>
      </c>
      <c r="G27" s="70">
        <f aca="true" t="shared" si="6" ref="G27:G33">E27/F27*100</f>
        <v>80.65241844769405</v>
      </c>
      <c r="H27" s="2"/>
      <c r="I27" s="108" t="s">
        <v>14</v>
      </c>
      <c r="J27" s="63" t="s">
        <v>30</v>
      </c>
      <c r="K27" s="81">
        <f>'H30.1'!K27+E27</f>
        <v>1334</v>
      </c>
      <c r="L27" s="82">
        <f>'H30.1'!L27+F27</f>
        <v>1471</v>
      </c>
      <c r="M27" s="70">
        <f aca="true" t="shared" si="7" ref="M27:M33">K27/L27*100</f>
        <v>90.68660774983005</v>
      </c>
      <c r="O27" s="108" t="s">
        <v>14</v>
      </c>
      <c r="P27" s="63" t="s">
        <v>30</v>
      </c>
      <c r="Q27" s="81">
        <f>'H30.1'!Q27+E27</f>
        <v>9593</v>
      </c>
      <c r="R27" s="82">
        <f>'H30.1'!R27+F27</f>
        <v>9016</v>
      </c>
      <c r="S27" s="70">
        <f aca="true" t="shared" si="8" ref="S27:S33">Q27/R27*100</f>
        <v>106.3997338065661</v>
      </c>
    </row>
    <row r="28" spans="1:19" ht="24" customHeight="1">
      <c r="A28" s="45"/>
      <c r="B28" s="57"/>
      <c r="C28" s="109"/>
      <c r="D28" s="35" t="s">
        <v>31</v>
      </c>
      <c r="E28" s="86">
        <v>1527</v>
      </c>
      <c r="F28" s="92">
        <v>1896</v>
      </c>
      <c r="G28" s="85">
        <f t="shared" si="6"/>
        <v>80.5379746835443</v>
      </c>
      <c r="H28" s="2"/>
      <c r="I28" s="109"/>
      <c r="J28" s="35" t="s">
        <v>31</v>
      </c>
      <c r="K28" s="83">
        <f>'H30.1'!K28+E28</f>
        <v>2719</v>
      </c>
      <c r="L28" s="84">
        <f>'H30.1'!L28+F28</f>
        <v>3280</v>
      </c>
      <c r="M28" s="85">
        <f t="shared" si="7"/>
        <v>82.89634146341463</v>
      </c>
      <c r="O28" s="109"/>
      <c r="P28" s="35" t="s">
        <v>31</v>
      </c>
      <c r="Q28" s="83">
        <f>'H30.1'!Q28+E28</f>
        <v>19215</v>
      </c>
      <c r="R28" s="84">
        <f>'H30.1'!R28+F28</f>
        <v>19187</v>
      </c>
      <c r="S28" s="85">
        <f t="shared" si="8"/>
        <v>100.14593214155418</v>
      </c>
    </row>
    <row r="29" spans="1:19" ht="24" customHeight="1">
      <c r="A29" s="45"/>
      <c r="B29" s="57"/>
      <c r="C29" s="109"/>
      <c r="D29" s="21" t="s">
        <v>32</v>
      </c>
      <c r="E29" s="93">
        <v>264</v>
      </c>
      <c r="F29" s="94">
        <v>361</v>
      </c>
      <c r="G29" s="73">
        <f t="shared" si="6"/>
        <v>73.13019390581718</v>
      </c>
      <c r="H29" s="2"/>
      <c r="I29" s="109"/>
      <c r="J29" s="21" t="s">
        <v>32</v>
      </c>
      <c r="K29" s="95">
        <f>'H30.1'!K29+E29</f>
        <v>490</v>
      </c>
      <c r="L29" s="96">
        <f>'H30.1'!L29+F29</f>
        <v>671</v>
      </c>
      <c r="M29" s="73">
        <f t="shared" si="7"/>
        <v>73.02533532041728</v>
      </c>
      <c r="O29" s="109"/>
      <c r="P29" s="21" t="s">
        <v>32</v>
      </c>
      <c r="Q29" s="95">
        <f>'H30.1'!Q29+E29</f>
        <v>3405</v>
      </c>
      <c r="R29" s="96">
        <f>'H30.1'!R29+F29</f>
        <v>3472</v>
      </c>
      <c r="S29" s="73">
        <f t="shared" si="8"/>
        <v>98.07027649769586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2508</v>
      </c>
      <c r="F30" s="97">
        <f>SUM(F27:F29)</f>
        <v>3146</v>
      </c>
      <c r="G30" s="80">
        <f t="shared" si="6"/>
        <v>79.72027972027972</v>
      </c>
      <c r="H30" s="2"/>
      <c r="I30" s="110"/>
      <c r="J30" s="61" t="s">
        <v>12</v>
      </c>
      <c r="K30" s="98">
        <f>SUM(K27:K29)</f>
        <v>4543</v>
      </c>
      <c r="L30" s="97">
        <f>SUM(L27:L29)</f>
        <v>5422</v>
      </c>
      <c r="M30" s="80">
        <f t="shared" si="7"/>
        <v>83.78827001106602</v>
      </c>
      <c r="O30" s="110"/>
      <c r="P30" s="61" t="s">
        <v>12</v>
      </c>
      <c r="Q30" s="98">
        <f>SUM(Q27:Q29)</f>
        <v>32213</v>
      </c>
      <c r="R30" s="97">
        <f>SUM(R27:R29)</f>
        <v>31675</v>
      </c>
      <c r="S30" s="80">
        <f t="shared" si="8"/>
        <v>101.698500394633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470</v>
      </c>
      <c r="F31" s="82">
        <v>517</v>
      </c>
      <c r="G31" s="70">
        <f t="shared" si="6"/>
        <v>90.9090909090909</v>
      </c>
      <c r="H31" s="2"/>
      <c r="I31" s="113" t="s">
        <v>11</v>
      </c>
      <c r="J31" s="64" t="s">
        <v>30</v>
      </c>
      <c r="K31" s="81">
        <f>'H30.1'!K31+E31</f>
        <v>845</v>
      </c>
      <c r="L31" s="82">
        <f>'H30.1'!L31+F31</f>
        <v>873</v>
      </c>
      <c r="M31" s="70">
        <f t="shared" si="7"/>
        <v>96.79266895761741</v>
      </c>
      <c r="O31" s="113" t="s">
        <v>11</v>
      </c>
      <c r="P31" s="64" t="s">
        <v>30</v>
      </c>
      <c r="Q31" s="81">
        <f>'H30.1'!Q31+E31</f>
        <v>6410</v>
      </c>
      <c r="R31" s="82">
        <f>'H30.1'!R31+F31</f>
        <v>5770</v>
      </c>
      <c r="S31" s="70">
        <f t="shared" si="8"/>
        <v>111.09185441941074</v>
      </c>
    </row>
    <row r="32" spans="1:19" ht="24" customHeight="1">
      <c r="A32" s="2"/>
      <c r="B32" s="2"/>
      <c r="C32" s="114"/>
      <c r="D32" s="33" t="s">
        <v>33</v>
      </c>
      <c r="E32" s="95">
        <v>3968</v>
      </c>
      <c r="F32" s="96">
        <v>4945</v>
      </c>
      <c r="G32" s="73">
        <f t="shared" si="6"/>
        <v>80.24266936299293</v>
      </c>
      <c r="H32" s="2"/>
      <c r="I32" s="114"/>
      <c r="J32" s="33" t="s">
        <v>33</v>
      </c>
      <c r="K32" s="95">
        <f>'H30.1'!K32+E32</f>
        <v>7416</v>
      </c>
      <c r="L32" s="96">
        <f>'H30.1'!L32+F32</f>
        <v>8924</v>
      </c>
      <c r="M32" s="73">
        <f t="shared" si="7"/>
        <v>83.10174809502465</v>
      </c>
      <c r="O32" s="114"/>
      <c r="P32" s="33" t="s">
        <v>33</v>
      </c>
      <c r="Q32" s="95">
        <f>'H30.1'!Q32+E32</f>
        <v>47039</v>
      </c>
      <c r="R32" s="96">
        <f>'H30.1'!R32+F32</f>
        <v>46629</v>
      </c>
      <c r="S32" s="73">
        <f t="shared" si="8"/>
        <v>100.8792811340582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4438</v>
      </c>
      <c r="F33" s="99">
        <f>SUM(F31:F32)</f>
        <v>5462</v>
      </c>
      <c r="G33" s="80">
        <f t="shared" si="6"/>
        <v>81.25228853899671</v>
      </c>
      <c r="H33" s="2"/>
      <c r="I33" s="115"/>
      <c r="J33" s="62" t="s">
        <v>12</v>
      </c>
      <c r="K33" s="98">
        <f>SUM(K31:K32)</f>
        <v>8261</v>
      </c>
      <c r="L33" s="99">
        <f>SUM(L31:L32)</f>
        <v>9797</v>
      </c>
      <c r="M33" s="80">
        <f t="shared" si="7"/>
        <v>84.32173114218638</v>
      </c>
      <c r="O33" s="115"/>
      <c r="P33" s="62" t="s">
        <v>12</v>
      </c>
      <c r="Q33" s="98">
        <f>SUM(Q31:Q32)</f>
        <v>53449</v>
      </c>
      <c r="R33" s="99">
        <f>SUM(R31:R32)</f>
        <v>52399</v>
      </c>
      <c r="S33" s="80">
        <f t="shared" si="8"/>
        <v>102.00385503540144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43160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平成30年3月度新車販売実績表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6047</v>
      </c>
      <c r="F6" s="69">
        <f>SUM(F15:F21)</f>
        <v>6245</v>
      </c>
      <c r="G6" s="70">
        <f aca="true" t="shared" si="0" ref="G6:G11">E6/F6*100</f>
        <v>96.82946357085669</v>
      </c>
      <c r="H6" s="4"/>
      <c r="I6" s="46" t="s">
        <v>10</v>
      </c>
      <c r="J6" s="47"/>
      <c r="K6" s="68">
        <f>SUM(K15:K21)</f>
        <v>11665</v>
      </c>
      <c r="L6" s="69">
        <f>SUM(L15:L21)</f>
        <v>12430</v>
      </c>
      <c r="M6" s="70">
        <f aca="true" t="shared" si="1" ref="M6:M11">K6/L6*100</f>
        <v>93.84553499597747</v>
      </c>
      <c r="O6" s="46" t="s">
        <v>10</v>
      </c>
      <c r="P6" s="47"/>
      <c r="Q6" s="68">
        <f>SUM(Q15:Q21)</f>
        <v>37656</v>
      </c>
      <c r="R6" s="69">
        <f>SUM(R15:R21)</f>
        <v>37547</v>
      </c>
      <c r="S6" s="70">
        <f aca="true" t="shared" si="2" ref="S6:S11">Q6/R6*100</f>
        <v>100.29030282046503</v>
      </c>
    </row>
    <row r="7" spans="1:19" ht="24" customHeight="1">
      <c r="A7" s="45"/>
      <c r="B7" s="45"/>
      <c r="C7" s="43" t="s">
        <v>11</v>
      </c>
      <c r="D7" s="44"/>
      <c r="E7" s="71">
        <f>SUM(E22:E23)</f>
        <v>3069</v>
      </c>
      <c r="F7" s="72">
        <f>SUM(F22:F23)</f>
        <v>2973</v>
      </c>
      <c r="G7" s="73">
        <f t="shared" si="0"/>
        <v>103.22906155398587</v>
      </c>
      <c r="H7" s="2"/>
      <c r="I7" s="43" t="s">
        <v>11</v>
      </c>
      <c r="J7" s="44"/>
      <c r="K7" s="71">
        <f>SUM(K22:K23)</f>
        <v>6352</v>
      </c>
      <c r="L7" s="72">
        <f>SUM(L22:L23)</f>
        <v>6142</v>
      </c>
      <c r="M7" s="73">
        <f t="shared" si="1"/>
        <v>103.41908173233475</v>
      </c>
      <c r="O7" s="43" t="s">
        <v>11</v>
      </c>
      <c r="P7" s="44"/>
      <c r="Q7" s="71">
        <f>SUM(Q22:Q23)</f>
        <v>19569</v>
      </c>
      <c r="R7" s="72">
        <f>SUM(R22:R23)</f>
        <v>18307</v>
      </c>
      <c r="S7" s="73">
        <f t="shared" si="2"/>
        <v>106.89353799093244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9116</v>
      </c>
      <c r="F8" s="75">
        <f>SUM(F6:F7)</f>
        <v>9218</v>
      </c>
      <c r="G8" s="76">
        <f t="shared" si="0"/>
        <v>98.89346929919722</v>
      </c>
      <c r="H8" s="4"/>
      <c r="I8" s="59" t="s">
        <v>12</v>
      </c>
      <c r="J8" s="60"/>
      <c r="K8" s="74">
        <f>SUM(K6:K7)</f>
        <v>18017</v>
      </c>
      <c r="L8" s="75">
        <f>SUM(L6:L7)</f>
        <v>18572</v>
      </c>
      <c r="M8" s="76">
        <f t="shared" si="1"/>
        <v>97.01163041137197</v>
      </c>
      <c r="O8" s="59" t="s">
        <v>12</v>
      </c>
      <c r="P8" s="60"/>
      <c r="Q8" s="74">
        <f>SUM(Q6:Q7)</f>
        <v>57225</v>
      </c>
      <c r="R8" s="75">
        <f>SUM(R6:R7)</f>
        <v>55854</v>
      </c>
      <c r="S8" s="76">
        <f t="shared" si="2"/>
        <v>102.45461381458803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438084</v>
      </c>
      <c r="F9" s="77">
        <v>460654</v>
      </c>
      <c r="G9" s="70">
        <f t="shared" si="0"/>
        <v>95.10044415114164</v>
      </c>
      <c r="H9" s="4"/>
      <c r="I9" s="20" t="s">
        <v>13</v>
      </c>
      <c r="J9" s="32" t="s">
        <v>14</v>
      </c>
      <c r="K9" s="68">
        <f>E9+'H30.2'!K9</f>
        <v>978184</v>
      </c>
      <c r="L9" s="69">
        <f>F9+'H30.2'!L9</f>
        <v>1030774</v>
      </c>
      <c r="M9" s="70">
        <f t="shared" si="1"/>
        <v>94.89800868085536</v>
      </c>
      <c r="O9" s="20" t="s">
        <v>13</v>
      </c>
      <c r="P9" s="32" t="s">
        <v>14</v>
      </c>
      <c r="Q9" s="68">
        <f>'H30.2'!Q9+E9</f>
        <v>3338234</v>
      </c>
      <c r="R9" s="69">
        <f>'H30.2'!R9+F9</f>
        <v>3357933</v>
      </c>
      <c r="S9" s="70">
        <f t="shared" si="2"/>
        <v>99.41335934933782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229193</v>
      </c>
      <c r="F10" s="79">
        <v>230720</v>
      </c>
      <c r="G10" s="73">
        <f t="shared" si="0"/>
        <v>99.33815880721221</v>
      </c>
      <c r="H10" s="4"/>
      <c r="I10" s="22" t="s">
        <v>15</v>
      </c>
      <c r="J10" s="33" t="s">
        <v>11</v>
      </c>
      <c r="K10" s="71">
        <f>E10+'H30.2'!K10</f>
        <v>562509</v>
      </c>
      <c r="L10" s="72">
        <f>F10+'H30.2'!L10</f>
        <v>546975</v>
      </c>
      <c r="M10" s="73">
        <f t="shared" si="1"/>
        <v>102.83998354586589</v>
      </c>
      <c r="O10" s="22" t="s">
        <v>15</v>
      </c>
      <c r="P10" s="33" t="s">
        <v>11</v>
      </c>
      <c r="Q10" s="100">
        <f>'H30.2'!Q10+E10</f>
        <v>1858875</v>
      </c>
      <c r="R10" s="72">
        <f>'H30.2'!R10+F10</f>
        <v>1719970</v>
      </c>
      <c r="S10" s="73">
        <f t="shared" si="2"/>
        <v>108.07601295371431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667277</v>
      </c>
      <c r="F11" s="75">
        <f>SUM(F9:F10)</f>
        <v>691374</v>
      </c>
      <c r="G11" s="80">
        <f t="shared" si="0"/>
        <v>96.51462160856498</v>
      </c>
      <c r="H11" s="4"/>
      <c r="I11" s="19" t="s">
        <v>16</v>
      </c>
      <c r="J11" s="61" t="s">
        <v>12</v>
      </c>
      <c r="K11" s="74">
        <f>SUM(K9:K10)</f>
        <v>1540693</v>
      </c>
      <c r="L11" s="75">
        <f>SUM(L9:L10)</f>
        <v>1577749</v>
      </c>
      <c r="M11" s="80">
        <f t="shared" si="1"/>
        <v>97.65133744340831</v>
      </c>
      <c r="O11" s="19" t="s">
        <v>16</v>
      </c>
      <c r="P11" s="61" t="s">
        <v>12</v>
      </c>
      <c r="Q11" s="74">
        <f>SUM(Q9:Q10)</f>
        <v>5197109</v>
      </c>
      <c r="R11" s="75">
        <f>SUM(R9:R10)</f>
        <v>5077903</v>
      </c>
      <c r="S11" s="80">
        <f t="shared" si="2"/>
        <v>102.34754385816349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2824</v>
      </c>
      <c r="F15" s="82">
        <v>2498</v>
      </c>
      <c r="G15" s="70">
        <f aca="true" t="shared" si="3" ref="G15:G23">E15/F15*100</f>
        <v>113.05044035228183</v>
      </c>
      <c r="H15" s="4"/>
      <c r="I15" s="108" t="s">
        <v>14</v>
      </c>
      <c r="J15" s="34" t="s">
        <v>19</v>
      </c>
      <c r="K15" s="81">
        <f>'H30.2'!K15+E15</f>
        <v>5188</v>
      </c>
      <c r="L15" s="82">
        <f>'H30.2'!L15+F15</f>
        <v>5038</v>
      </c>
      <c r="M15" s="70">
        <f aca="true" t="shared" si="4" ref="M15:M23">K15/L15*100</f>
        <v>102.97737197300516</v>
      </c>
      <c r="O15" s="108" t="s">
        <v>14</v>
      </c>
      <c r="P15" s="34" t="s">
        <v>19</v>
      </c>
      <c r="Q15" s="81">
        <f>'H30.2'!Q15+E15</f>
        <v>15979</v>
      </c>
      <c r="R15" s="82">
        <f>'H30.2'!R15+F15</f>
        <v>15169</v>
      </c>
      <c r="S15" s="70">
        <f aca="true" t="shared" si="5" ref="S15:S23">Q15/R15*100</f>
        <v>105.33983782714746</v>
      </c>
    </row>
    <row r="16" spans="1:19" ht="24" customHeight="1">
      <c r="A16" s="45"/>
      <c r="B16" s="57"/>
      <c r="C16" s="109"/>
      <c r="D16" s="35" t="s">
        <v>20</v>
      </c>
      <c r="E16" s="83">
        <v>2484</v>
      </c>
      <c r="F16" s="84">
        <v>2946</v>
      </c>
      <c r="G16" s="85">
        <f t="shared" si="3"/>
        <v>84.31771894093686</v>
      </c>
      <c r="H16" s="4"/>
      <c r="I16" s="109"/>
      <c r="J16" s="35" t="s">
        <v>20</v>
      </c>
      <c r="K16" s="83">
        <f>'H30.2'!K16+E16</f>
        <v>5052</v>
      </c>
      <c r="L16" s="84">
        <f>'H30.2'!L16+F16</f>
        <v>5854</v>
      </c>
      <c r="M16" s="85">
        <f t="shared" si="4"/>
        <v>86.29996583532628</v>
      </c>
      <c r="O16" s="109"/>
      <c r="P16" s="35" t="s">
        <v>20</v>
      </c>
      <c r="Q16" s="83">
        <f>'H30.2'!Q16+E16</f>
        <v>16461</v>
      </c>
      <c r="R16" s="84">
        <f>'H30.2'!R16+F16</f>
        <v>17156</v>
      </c>
      <c r="S16" s="85">
        <f t="shared" si="5"/>
        <v>95.94893914665423</v>
      </c>
    </row>
    <row r="17" spans="1:19" ht="24" customHeight="1">
      <c r="A17" s="45"/>
      <c r="B17" s="57"/>
      <c r="C17" s="109"/>
      <c r="D17" s="35" t="s">
        <v>21</v>
      </c>
      <c r="E17" s="83">
        <v>182</v>
      </c>
      <c r="F17" s="84">
        <v>226</v>
      </c>
      <c r="G17" s="85">
        <f t="shared" si="3"/>
        <v>80.53097345132744</v>
      </c>
      <c r="H17" s="4"/>
      <c r="I17" s="109"/>
      <c r="J17" s="35" t="s">
        <v>21</v>
      </c>
      <c r="K17" s="83">
        <f>'H30.2'!K17+E17</f>
        <v>342</v>
      </c>
      <c r="L17" s="84">
        <f>'H30.2'!L17+F17</f>
        <v>382</v>
      </c>
      <c r="M17" s="85">
        <f t="shared" si="4"/>
        <v>89.52879581151832</v>
      </c>
      <c r="O17" s="109"/>
      <c r="P17" s="35" t="s">
        <v>21</v>
      </c>
      <c r="Q17" s="83">
        <f>'H30.2'!Q17+E17</f>
        <v>1336</v>
      </c>
      <c r="R17" s="84">
        <f>'H30.2'!R17+F17</f>
        <v>1310</v>
      </c>
      <c r="S17" s="85">
        <f t="shared" si="5"/>
        <v>101.98473282442748</v>
      </c>
    </row>
    <row r="18" spans="1:19" ht="24" customHeight="1">
      <c r="A18" s="45"/>
      <c r="B18" s="57"/>
      <c r="C18" s="109"/>
      <c r="D18" s="35" t="s">
        <v>22</v>
      </c>
      <c r="E18" s="83">
        <v>394</v>
      </c>
      <c r="F18" s="84">
        <v>428</v>
      </c>
      <c r="G18" s="85">
        <f t="shared" si="3"/>
        <v>92.05607476635514</v>
      </c>
      <c r="H18" s="4"/>
      <c r="I18" s="109"/>
      <c r="J18" s="35" t="s">
        <v>22</v>
      </c>
      <c r="K18" s="83">
        <f>'H30.2'!K18+E18</f>
        <v>812</v>
      </c>
      <c r="L18" s="84">
        <f>'H30.2'!L18+F18</f>
        <v>866</v>
      </c>
      <c r="M18" s="85">
        <f t="shared" si="4"/>
        <v>93.76443418013857</v>
      </c>
      <c r="O18" s="109"/>
      <c r="P18" s="35" t="s">
        <v>22</v>
      </c>
      <c r="Q18" s="83">
        <f>'H30.2'!Q18+E18</f>
        <v>2780</v>
      </c>
      <c r="R18" s="84">
        <f>'H30.2'!R18+F18</f>
        <v>2853</v>
      </c>
      <c r="S18" s="85">
        <f t="shared" si="5"/>
        <v>97.44128987031195</v>
      </c>
    </row>
    <row r="19" spans="1:19" ht="24" customHeight="1">
      <c r="A19" s="45"/>
      <c r="B19" s="57"/>
      <c r="C19" s="109"/>
      <c r="D19" s="35" t="s">
        <v>23</v>
      </c>
      <c r="E19" s="86">
        <v>43</v>
      </c>
      <c r="F19" s="87">
        <v>57</v>
      </c>
      <c r="G19" s="85">
        <f t="shared" si="3"/>
        <v>75.43859649122807</v>
      </c>
      <c r="H19" s="2"/>
      <c r="I19" s="109"/>
      <c r="J19" s="35" t="s">
        <v>23</v>
      </c>
      <c r="K19" s="83">
        <f>'H30.2'!K19+E19</f>
        <v>63</v>
      </c>
      <c r="L19" s="84">
        <f>'H30.2'!L19+F19</f>
        <v>90</v>
      </c>
      <c r="M19" s="85">
        <f t="shared" si="4"/>
        <v>70</v>
      </c>
      <c r="O19" s="109"/>
      <c r="P19" s="35" t="s">
        <v>23</v>
      </c>
      <c r="Q19" s="83">
        <f>'H30.2'!Q19+E19</f>
        <v>227</v>
      </c>
      <c r="R19" s="84">
        <f>'H30.2'!R19+F19</f>
        <v>278</v>
      </c>
      <c r="S19" s="85">
        <f t="shared" si="5"/>
        <v>81.65467625899281</v>
      </c>
    </row>
    <row r="20" spans="1:19" ht="24" customHeight="1">
      <c r="A20" s="45"/>
      <c r="B20" s="57"/>
      <c r="C20" s="109"/>
      <c r="D20" s="35" t="s">
        <v>24</v>
      </c>
      <c r="E20" s="83">
        <v>112</v>
      </c>
      <c r="F20" s="84">
        <v>86</v>
      </c>
      <c r="G20" s="85">
        <f t="shared" si="3"/>
        <v>130.2325581395349</v>
      </c>
      <c r="H20" s="2"/>
      <c r="I20" s="109"/>
      <c r="J20" s="35" t="s">
        <v>24</v>
      </c>
      <c r="K20" s="83">
        <f>'H30.2'!K20+E20</f>
        <v>192</v>
      </c>
      <c r="L20" s="84">
        <f>'H30.2'!L20+F20</f>
        <v>189</v>
      </c>
      <c r="M20" s="85">
        <f t="shared" si="4"/>
        <v>101.58730158730158</v>
      </c>
      <c r="O20" s="109"/>
      <c r="P20" s="35" t="s">
        <v>24</v>
      </c>
      <c r="Q20" s="83">
        <f>'H30.2'!Q20+E20</f>
        <v>732</v>
      </c>
      <c r="R20" s="84">
        <f>'H30.2'!R20+F20</f>
        <v>666</v>
      </c>
      <c r="S20" s="85">
        <f t="shared" si="5"/>
        <v>109.90990990990991</v>
      </c>
    </row>
    <row r="21" spans="1:19" ht="24" customHeight="1" thickBot="1">
      <c r="A21" s="2"/>
      <c r="B21" s="2"/>
      <c r="C21" s="110"/>
      <c r="D21" s="37" t="s">
        <v>25</v>
      </c>
      <c r="E21" s="88">
        <v>8</v>
      </c>
      <c r="F21" s="89">
        <v>4</v>
      </c>
      <c r="G21" s="85">
        <f t="shared" si="3"/>
        <v>200</v>
      </c>
      <c r="H21" s="2"/>
      <c r="I21" s="110"/>
      <c r="J21" s="37" t="s">
        <v>25</v>
      </c>
      <c r="K21" s="88">
        <f>'H30.2'!K21+E21</f>
        <v>16</v>
      </c>
      <c r="L21" s="89">
        <f>'H30.2'!L21+F21</f>
        <v>11</v>
      </c>
      <c r="M21" s="85">
        <f t="shared" si="4"/>
        <v>145.45454545454547</v>
      </c>
      <c r="O21" s="110"/>
      <c r="P21" s="37" t="s">
        <v>25</v>
      </c>
      <c r="Q21" s="88">
        <f>'H30.2'!Q21+E21</f>
        <v>141</v>
      </c>
      <c r="R21" s="89">
        <f>'H30.2'!R21+F21</f>
        <v>115</v>
      </c>
      <c r="S21" s="85">
        <f t="shared" si="5"/>
        <v>122.60869565217392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2482</v>
      </c>
      <c r="F22" s="82">
        <v>2456</v>
      </c>
      <c r="G22" s="70">
        <f t="shared" si="3"/>
        <v>101.05863192182409</v>
      </c>
      <c r="H22" s="2"/>
      <c r="I22" s="111" t="s">
        <v>26</v>
      </c>
      <c r="J22" s="32" t="s">
        <v>27</v>
      </c>
      <c r="K22" s="81">
        <f>'H30.2'!K22+E22</f>
        <v>5080</v>
      </c>
      <c r="L22" s="82">
        <f>'H30.2'!L22+F22</f>
        <v>5049</v>
      </c>
      <c r="M22" s="70">
        <f t="shared" si="4"/>
        <v>100.61398296692414</v>
      </c>
      <c r="O22" s="111" t="s">
        <v>26</v>
      </c>
      <c r="P22" s="32" t="s">
        <v>27</v>
      </c>
      <c r="Q22" s="81">
        <f>'H30.2'!Q22+E22</f>
        <v>15370</v>
      </c>
      <c r="R22" s="82">
        <f>'H30.2'!R22+F22</f>
        <v>14448</v>
      </c>
      <c r="S22" s="70">
        <f t="shared" si="5"/>
        <v>106.38150609080841</v>
      </c>
    </row>
    <row r="23" spans="1:19" ht="24" customHeight="1" thickBot="1">
      <c r="A23" s="2"/>
      <c r="B23" s="2"/>
      <c r="C23" s="112"/>
      <c r="D23" s="36" t="s">
        <v>28</v>
      </c>
      <c r="E23" s="88">
        <v>587</v>
      </c>
      <c r="F23" s="89">
        <v>517</v>
      </c>
      <c r="G23" s="90">
        <f t="shared" si="3"/>
        <v>113.53965183752418</v>
      </c>
      <c r="H23" s="2"/>
      <c r="I23" s="112"/>
      <c r="J23" s="36" t="s">
        <v>28</v>
      </c>
      <c r="K23" s="88">
        <f>'H30.2'!K23+E23</f>
        <v>1272</v>
      </c>
      <c r="L23" s="89">
        <f>'H30.2'!L23+F23</f>
        <v>1093</v>
      </c>
      <c r="M23" s="90">
        <f t="shared" si="4"/>
        <v>116.37694419030191</v>
      </c>
      <c r="O23" s="112"/>
      <c r="P23" s="36" t="s">
        <v>28</v>
      </c>
      <c r="Q23" s="88">
        <f>'H30.2'!Q23+E23</f>
        <v>4199</v>
      </c>
      <c r="R23" s="89">
        <f>'H30.2'!R23+F23</f>
        <v>3859</v>
      </c>
      <c r="S23" s="90">
        <f t="shared" si="5"/>
        <v>108.81057268722468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1415</v>
      </c>
      <c r="F27" s="91">
        <v>1491</v>
      </c>
      <c r="G27" s="70">
        <f aca="true" t="shared" si="6" ref="G27:G33">E27/F27*100</f>
        <v>94.90274983232729</v>
      </c>
      <c r="H27" s="2"/>
      <c r="I27" s="108" t="s">
        <v>14</v>
      </c>
      <c r="J27" s="63" t="s">
        <v>30</v>
      </c>
      <c r="K27" s="81">
        <f>'H30.2'!K27+E27</f>
        <v>2749</v>
      </c>
      <c r="L27" s="82">
        <f>'H30.2'!L27+F27</f>
        <v>2962</v>
      </c>
      <c r="M27" s="70">
        <f aca="true" t="shared" si="7" ref="M27:M33">K27/L27*100</f>
        <v>92.80891289669142</v>
      </c>
      <c r="O27" s="108" t="s">
        <v>14</v>
      </c>
      <c r="P27" s="63" t="s">
        <v>30</v>
      </c>
      <c r="Q27" s="81">
        <f>'H30.2'!Q27+E27</f>
        <v>11008</v>
      </c>
      <c r="R27" s="82">
        <f>'H30.2'!R27+F27</f>
        <v>10507</v>
      </c>
      <c r="S27" s="70">
        <f aca="true" t="shared" si="8" ref="S27:S33">Q27/R27*100</f>
        <v>104.76824973826973</v>
      </c>
    </row>
    <row r="28" spans="1:19" ht="24" customHeight="1">
      <c r="A28" s="45"/>
      <c r="B28" s="57"/>
      <c r="C28" s="109"/>
      <c r="D28" s="35" t="s">
        <v>31</v>
      </c>
      <c r="E28" s="86">
        <v>3574</v>
      </c>
      <c r="F28" s="92">
        <v>3365</v>
      </c>
      <c r="G28" s="85">
        <f t="shared" si="6"/>
        <v>106.2109955423477</v>
      </c>
      <c r="H28" s="2"/>
      <c r="I28" s="109"/>
      <c r="J28" s="35" t="s">
        <v>31</v>
      </c>
      <c r="K28" s="83">
        <f>'H30.2'!K28+E28</f>
        <v>6293</v>
      </c>
      <c r="L28" s="84">
        <f>'H30.2'!L28+F28</f>
        <v>6645</v>
      </c>
      <c r="M28" s="85">
        <f t="shared" si="7"/>
        <v>94.7027840481565</v>
      </c>
      <c r="O28" s="109"/>
      <c r="P28" s="35" t="s">
        <v>31</v>
      </c>
      <c r="Q28" s="83">
        <f>'H30.2'!Q28+E28</f>
        <v>22789</v>
      </c>
      <c r="R28" s="84">
        <f>'H30.2'!R28+F28</f>
        <v>22552</v>
      </c>
      <c r="S28" s="85">
        <f t="shared" si="8"/>
        <v>101.0509045760908</v>
      </c>
    </row>
    <row r="29" spans="1:19" ht="24" customHeight="1">
      <c r="A29" s="45"/>
      <c r="B29" s="57"/>
      <c r="C29" s="109"/>
      <c r="D29" s="21" t="s">
        <v>32</v>
      </c>
      <c r="E29" s="93">
        <v>490</v>
      </c>
      <c r="F29" s="94">
        <v>564</v>
      </c>
      <c r="G29" s="73">
        <f t="shared" si="6"/>
        <v>86.87943262411348</v>
      </c>
      <c r="H29" s="2"/>
      <c r="I29" s="109"/>
      <c r="J29" s="21" t="s">
        <v>32</v>
      </c>
      <c r="K29" s="95">
        <f>'H30.2'!K29+E29</f>
        <v>980</v>
      </c>
      <c r="L29" s="96">
        <f>'H30.2'!L29+F29</f>
        <v>1235</v>
      </c>
      <c r="M29" s="73">
        <f t="shared" si="7"/>
        <v>79.35222672064778</v>
      </c>
      <c r="O29" s="109"/>
      <c r="P29" s="21" t="s">
        <v>32</v>
      </c>
      <c r="Q29" s="95">
        <f>'H30.2'!Q29+E29</f>
        <v>3895</v>
      </c>
      <c r="R29" s="96">
        <f>'H30.2'!R29+F29</f>
        <v>4036</v>
      </c>
      <c r="S29" s="73">
        <f t="shared" si="8"/>
        <v>96.50644202180376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5479</v>
      </c>
      <c r="F30" s="97">
        <f>SUM(F27:F29)</f>
        <v>5420</v>
      </c>
      <c r="G30" s="80">
        <f t="shared" si="6"/>
        <v>101.08856088560884</v>
      </c>
      <c r="H30" s="2"/>
      <c r="I30" s="110"/>
      <c r="J30" s="61" t="s">
        <v>12</v>
      </c>
      <c r="K30" s="98">
        <f>SUM(K27:K29)</f>
        <v>10022</v>
      </c>
      <c r="L30" s="97">
        <f>SUM(L27:L29)</f>
        <v>10842</v>
      </c>
      <c r="M30" s="80">
        <f t="shared" si="7"/>
        <v>92.43681977494927</v>
      </c>
      <c r="O30" s="110"/>
      <c r="P30" s="61" t="s">
        <v>12</v>
      </c>
      <c r="Q30" s="98">
        <f>SUM(Q27:Q29)</f>
        <v>37692</v>
      </c>
      <c r="R30" s="97">
        <f>SUM(R27:R29)</f>
        <v>37095</v>
      </c>
      <c r="S30" s="80">
        <f t="shared" si="8"/>
        <v>101.60938131823696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842</v>
      </c>
      <c r="F31" s="82">
        <v>756</v>
      </c>
      <c r="G31" s="70">
        <f t="shared" si="6"/>
        <v>111.37566137566137</v>
      </c>
      <c r="H31" s="2"/>
      <c r="I31" s="113" t="s">
        <v>11</v>
      </c>
      <c r="J31" s="64" t="s">
        <v>30</v>
      </c>
      <c r="K31" s="81">
        <f>'H30.2'!K31+E31</f>
        <v>1687</v>
      </c>
      <c r="L31" s="82">
        <f>'H30.2'!L31+F31</f>
        <v>1629</v>
      </c>
      <c r="M31" s="70">
        <f t="shared" si="7"/>
        <v>103.56046654389195</v>
      </c>
      <c r="O31" s="113" t="s">
        <v>11</v>
      </c>
      <c r="P31" s="64" t="s">
        <v>30</v>
      </c>
      <c r="Q31" s="81">
        <f>'H30.2'!Q31+E31</f>
        <v>7252</v>
      </c>
      <c r="R31" s="82">
        <f>'H30.2'!R31+F31</f>
        <v>6526</v>
      </c>
      <c r="S31" s="70">
        <f t="shared" si="8"/>
        <v>111.12473184186331</v>
      </c>
    </row>
    <row r="32" spans="1:19" ht="24" customHeight="1">
      <c r="A32" s="2"/>
      <c r="B32" s="2"/>
      <c r="C32" s="114"/>
      <c r="D32" s="33" t="s">
        <v>33</v>
      </c>
      <c r="E32" s="95">
        <v>9927</v>
      </c>
      <c r="F32" s="96">
        <v>9129</v>
      </c>
      <c r="G32" s="73">
        <f t="shared" si="6"/>
        <v>108.74137364442984</v>
      </c>
      <c r="H32" s="2"/>
      <c r="I32" s="114"/>
      <c r="J32" s="33" t="s">
        <v>33</v>
      </c>
      <c r="K32" s="95">
        <f>'H30.2'!K32+E32</f>
        <v>17343</v>
      </c>
      <c r="L32" s="96">
        <f>'H30.2'!L32+F32</f>
        <v>18053</v>
      </c>
      <c r="M32" s="73">
        <f t="shared" si="7"/>
        <v>96.06713565612364</v>
      </c>
      <c r="O32" s="114"/>
      <c r="P32" s="33" t="s">
        <v>33</v>
      </c>
      <c r="Q32" s="95">
        <f>'H30.2'!Q32+E32</f>
        <v>56966</v>
      </c>
      <c r="R32" s="96">
        <f>'H30.2'!R32+F32</f>
        <v>55758</v>
      </c>
      <c r="S32" s="73">
        <f t="shared" si="8"/>
        <v>102.16650525485132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10769</v>
      </c>
      <c r="F33" s="99">
        <f>SUM(F31:F32)</f>
        <v>9885</v>
      </c>
      <c r="G33" s="80">
        <f t="shared" si="6"/>
        <v>108.94284269094587</v>
      </c>
      <c r="H33" s="2"/>
      <c r="I33" s="115"/>
      <c r="J33" s="62" t="s">
        <v>12</v>
      </c>
      <c r="K33" s="98">
        <f>SUM(K31:K32)</f>
        <v>19030</v>
      </c>
      <c r="L33" s="99">
        <f>SUM(L31:L32)</f>
        <v>19682</v>
      </c>
      <c r="M33" s="80">
        <f t="shared" si="7"/>
        <v>96.68732852352403</v>
      </c>
      <c r="O33" s="115"/>
      <c r="P33" s="62" t="s">
        <v>12</v>
      </c>
      <c r="Q33" s="98">
        <f>SUM(Q31:Q32)</f>
        <v>64218</v>
      </c>
      <c r="R33" s="99">
        <f>SUM(R31:R32)</f>
        <v>62284</v>
      </c>
      <c r="S33" s="80">
        <f t="shared" si="8"/>
        <v>103.10513133388991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15:C21"/>
    <mergeCell ref="I15:I21"/>
    <mergeCell ref="O15:O21"/>
    <mergeCell ref="C22:C23"/>
    <mergeCell ref="I22:I23"/>
    <mergeCell ref="O22:O23"/>
    <mergeCell ref="C27:C30"/>
    <mergeCell ref="I27:I30"/>
    <mergeCell ref="O27:O30"/>
    <mergeCell ref="C31:C33"/>
    <mergeCell ref="I31:I33"/>
    <mergeCell ref="O31:O3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43191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平成30年4月度新車販売実績表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2545</v>
      </c>
      <c r="F6" s="69">
        <f>SUM(F15:F21)</f>
        <v>2538</v>
      </c>
      <c r="G6" s="70">
        <f aca="true" t="shared" si="0" ref="G6:G11">E6/F6*100</f>
        <v>100.27580772261624</v>
      </c>
      <c r="H6" s="4"/>
      <c r="I6" s="46" t="s">
        <v>10</v>
      </c>
      <c r="J6" s="47"/>
      <c r="K6" s="68">
        <f>SUM(K15:K21)</f>
        <v>14210</v>
      </c>
      <c r="L6" s="69">
        <f>SUM(L15:L21)</f>
        <v>14968</v>
      </c>
      <c r="M6" s="70">
        <f aca="true" t="shared" si="1" ref="M6:M11">K6/L6*100</f>
        <v>94.93586317477285</v>
      </c>
      <c r="O6" s="46" t="s">
        <v>10</v>
      </c>
      <c r="P6" s="47"/>
      <c r="Q6" s="68">
        <f>SUM(Q15:Q21)</f>
        <v>2545</v>
      </c>
      <c r="R6" s="69">
        <f>SUM(R15:R21)</f>
        <v>2538</v>
      </c>
      <c r="S6" s="70">
        <f aca="true" t="shared" si="2" ref="S6:S11">Q6/R6*100</f>
        <v>100.27580772261624</v>
      </c>
    </row>
    <row r="7" spans="1:19" ht="24" customHeight="1">
      <c r="A7" s="45"/>
      <c r="B7" s="45"/>
      <c r="C7" s="43" t="s">
        <v>11</v>
      </c>
      <c r="D7" s="44"/>
      <c r="E7" s="71">
        <f>SUM(E22:E23)</f>
        <v>1539</v>
      </c>
      <c r="F7" s="72">
        <f>SUM(F22:F23)</f>
        <v>1367</v>
      </c>
      <c r="G7" s="73">
        <f t="shared" si="0"/>
        <v>112.58229700073153</v>
      </c>
      <c r="H7" s="2"/>
      <c r="I7" s="43" t="s">
        <v>11</v>
      </c>
      <c r="J7" s="44"/>
      <c r="K7" s="71">
        <f>SUM(K22:K23)</f>
        <v>7891</v>
      </c>
      <c r="L7" s="72">
        <f>SUM(L22:L23)</f>
        <v>7509</v>
      </c>
      <c r="M7" s="73">
        <f t="shared" si="1"/>
        <v>105.08722865894259</v>
      </c>
      <c r="O7" s="43" t="s">
        <v>11</v>
      </c>
      <c r="P7" s="44"/>
      <c r="Q7" s="71">
        <f>SUM(Q22:Q23)</f>
        <v>1539</v>
      </c>
      <c r="R7" s="72">
        <f>SUM(R22:R23)</f>
        <v>1367</v>
      </c>
      <c r="S7" s="73">
        <f t="shared" si="2"/>
        <v>112.58229700073153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4084</v>
      </c>
      <c r="F8" s="75">
        <f>SUM(F6:F7)</f>
        <v>3905</v>
      </c>
      <c r="G8" s="76">
        <f t="shared" si="0"/>
        <v>104.58386683738796</v>
      </c>
      <c r="H8" s="4"/>
      <c r="I8" s="59" t="s">
        <v>12</v>
      </c>
      <c r="J8" s="60"/>
      <c r="K8" s="74">
        <f>SUM(K6:K7)</f>
        <v>22101</v>
      </c>
      <c r="L8" s="75">
        <f>SUM(L6:L7)</f>
        <v>22477</v>
      </c>
      <c r="M8" s="76">
        <f t="shared" si="1"/>
        <v>98.32717889398052</v>
      </c>
      <c r="O8" s="59" t="s">
        <v>12</v>
      </c>
      <c r="P8" s="60"/>
      <c r="Q8" s="74">
        <f>SUM(Q6:Q7)</f>
        <v>4084</v>
      </c>
      <c r="R8" s="75">
        <f>SUM(R6:R7)</f>
        <v>3905</v>
      </c>
      <c r="S8" s="76">
        <f t="shared" si="2"/>
        <v>104.58386683738796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225390</v>
      </c>
      <c r="F9" s="77">
        <v>224220</v>
      </c>
      <c r="G9" s="70">
        <f t="shared" si="0"/>
        <v>100.52180893765052</v>
      </c>
      <c r="H9" s="4"/>
      <c r="I9" s="20" t="s">
        <v>13</v>
      </c>
      <c r="J9" s="32" t="s">
        <v>14</v>
      </c>
      <c r="K9" s="68">
        <f>E9+'H30.3'!K9</f>
        <v>1203574</v>
      </c>
      <c r="L9" s="69">
        <f>F9+'H30.3'!L9</f>
        <v>1254994</v>
      </c>
      <c r="M9" s="70">
        <f t="shared" si="1"/>
        <v>95.90276925626736</v>
      </c>
      <c r="O9" s="20" t="s">
        <v>13</v>
      </c>
      <c r="P9" s="32" t="s">
        <v>14</v>
      </c>
      <c r="Q9" s="68">
        <f>E9</f>
        <v>225390</v>
      </c>
      <c r="R9" s="69">
        <f>F9</f>
        <v>224220</v>
      </c>
      <c r="S9" s="70">
        <f t="shared" si="2"/>
        <v>100.52180893765052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140766</v>
      </c>
      <c r="F10" s="79">
        <v>130527</v>
      </c>
      <c r="G10" s="73">
        <f t="shared" si="0"/>
        <v>107.84435404169253</v>
      </c>
      <c r="H10" s="4"/>
      <c r="I10" s="22" t="s">
        <v>15</v>
      </c>
      <c r="J10" s="33" t="s">
        <v>11</v>
      </c>
      <c r="K10" s="71">
        <f>E10+'H30.3'!K10</f>
        <v>703275</v>
      </c>
      <c r="L10" s="72">
        <f>F10+'H30.3'!L10</f>
        <v>677502</v>
      </c>
      <c r="M10" s="73">
        <f t="shared" si="1"/>
        <v>103.80412161144912</v>
      </c>
      <c r="O10" s="22" t="s">
        <v>15</v>
      </c>
      <c r="P10" s="33" t="s">
        <v>11</v>
      </c>
      <c r="Q10" s="100">
        <f>E10</f>
        <v>140766</v>
      </c>
      <c r="R10" s="72">
        <f>F10</f>
        <v>130527</v>
      </c>
      <c r="S10" s="73">
        <f t="shared" si="2"/>
        <v>107.84435404169253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366156</v>
      </c>
      <c r="F11" s="75">
        <f>SUM(F9:F10)</f>
        <v>354747</v>
      </c>
      <c r="G11" s="80">
        <f t="shared" si="0"/>
        <v>103.21609485069641</v>
      </c>
      <c r="H11" s="4"/>
      <c r="I11" s="19" t="s">
        <v>16</v>
      </c>
      <c r="J11" s="61" t="s">
        <v>12</v>
      </c>
      <c r="K11" s="74">
        <f>SUM(K9:K10)</f>
        <v>1906849</v>
      </c>
      <c r="L11" s="75">
        <f>SUM(L9:L10)</f>
        <v>1932496</v>
      </c>
      <c r="M11" s="80">
        <f t="shared" si="1"/>
        <v>98.67285624394565</v>
      </c>
      <c r="O11" s="19" t="s">
        <v>16</v>
      </c>
      <c r="P11" s="61" t="s">
        <v>12</v>
      </c>
      <c r="Q11" s="74">
        <f>SUM(Q9:Q10)</f>
        <v>366156</v>
      </c>
      <c r="R11" s="75">
        <f>SUM(R9:R10)</f>
        <v>354747</v>
      </c>
      <c r="S11" s="80">
        <f t="shared" si="2"/>
        <v>103.21609485069641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973</v>
      </c>
      <c r="F15" s="82">
        <v>1001</v>
      </c>
      <c r="G15" s="70">
        <f aca="true" t="shared" si="3" ref="G15:G23">E15/F15*100</f>
        <v>97.2027972027972</v>
      </c>
      <c r="H15" s="4"/>
      <c r="I15" s="108" t="s">
        <v>14</v>
      </c>
      <c r="J15" s="34" t="s">
        <v>19</v>
      </c>
      <c r="K15" s="81">
        <f>'H30.3'!K15+E15</f>
        <v>6161</v>
      </c>
      <c r="L15" s="82">
        <f>'H30.3'!L15+F15</f>
        <v>6039</v>
      </c>
      <c r="M15" s="70">
        <f aca="true" t="shared" si="4" ref="M15:M23">K15/L15*100</f>
        <v>102.020202020202</v>
      </c>
      <c r="O15" s="108" t="s">
        <v>14</v>
      </c>
      <c r="P15" s="34" t="s">
        <v>19</v>
      </c>
      <c r="Q15" s="81">
        <f>E15</f>
        <v>973</v>
      </c>
      <c r="R15" s="82">
        <f>F15</f>
        <v>1001</v>
      </c>
      <c r="S15" s="70">
        <f aca="true" t="shared" si="5" ref="S15:S23">Q15/R15*100</f>
        <v>97.2027972027972</v>
      </c>
    </row>
    <row r="16" spans="1:19" ht="24" customHeight="1">
      <c r="A16" s="45"/>
      <c r="B16" s="57"/>
      <c r="C16" s="109"/>
      <c r="D16" s="35" t="s">
        <v>20</v>
      </c>
      <c r="E16" s="83">
        <v>1230</v>
      </c>
      <c r="F16" s="84">
        <v>1203</v>
      </c>
      <c r="G16" s="85">
        <f t="shared" si="3"/>
        <v>102.24438902743142</v>
      </c>
      <c r="H16" s="4"/>
      <c r="I16" s="109"/>
      <c r="J16" s="35" t="s">
        <v>20</v>
      </c>
      <c r="K16" s="83">
        <f>'H30.3'!K16+E16</f>
        <v>6282</v>
      </c>
      <c r="L16" s="84">
        <f>'H30.3'!L16+F16</f>
        <v>7057</v>
      </c>
      <c r="M16" s="85">
        <f t="shared" si="4"/>
        <v>89.0179963157149</v>
      </c>
      <c r="O16" s="109"/>
      <c r="P16" s="35" t="s">
        <v>20</v>
      </c>
      <c r="Q16" s="83">
        <f aca="true" t="shared" si="6" ref="Q16:Q23">E16</f>
        <v>1230</v>
      </c>
      <c r="R16" s="84">
        <f aca="true" t="shared" si="7" ref="R16:R23">F16</f>
        <v>1203</v>
      </c>
      <c r="S16" s="85">
        <f t="shared" si="5"/>
        <v>102.24438902743142</v>
      </c>
    </row>
    <row r="17" spans="1:19" ht="24" customHeight="1">
      <c r="A17" s="45"/>
      <c r="B17" s="57"/>
      <c r="C17" s="109"/>
      <c r="D17" s="35" t="s">
        <v>21</v>
      </c>
      <c r="E17" s="83">
        <v>91</v>
      </c>
      <c r="F17" s="84">
        <v>65</v>
      </c>
      <c r="G17" s="85">
        <f t="shared" si="3"/>
        <v>140</v>
      </c>
      <c r="H17" s="4"/>
      <c r="I17" s="109"/>
      <c r="J17" s="35" t="s">
        <v>21</v>
      </c>
      <c r="K17" s="83">
        <f>'H30.3'!K17+E17</f>
        <v>433</v>
      </c>
      <c r="L17" s="84">
        <f>'H30.3'!L17+F17</f>
        <v>447</v>
      </c>
      <c r="M17" s="85">
        <f t="shared" si="4"/>
        <v>96.86800894854586</v>
      </c>
      <c r="O17" s="109"/>
      <c r="P17" s="35" t="s">
        <v>21</v>
      </c>
      <c r="Q17" s="83">
        <f t="shared" si="6"/>
        <v>91</v>
      </c>
      <c r="R17" s="84">
        <f t="shared" si="7"/>
        <v>65</v>
      </c>
      <c r="S17" s="85">
        <f t="shared" si="5"/>
        <v>140</v>
      </c>
    </row>
    <row r="18" spans="1:19" ht="24" customHeight="1">
      <c r="A18" s="45"/>
      <c r="B18" s="57"/>
      <c r="C18" s="109"/>
      <c r="D18" s="35" t="s">
        <v>22</v>
      </c>
      <c r="E18" s="83">
        <v>197</v>
      </c>
      <c r="F18" s="84">
        <v>197</v>
      </c>
      <c r="G18" s="85">
        <f t="shared" si="3"/>
        <v>100</v>
      </c>
      <c r="H18" s="4"/>
      <c r="I18" s="109"/>
      <c r="J18" s="35" t="s">
        <v>22</v>
      </c>
      <c r="K18" s="83">
        <f>'H30.3'!K18+E18</f>
        <v>1009</v>
      </c>
      <c r="L18" s="84">
        <f>'H30.3'!L18+F18</f>
        <v>1063</v>
      </c>
      <c r="M18" s="85">
        <f t="shared" si="4"/>
        <v>94.9200376293509</v>
      </c>
      <c r="O18" s="109"/>
      <c r="P18" s="35" t="s">
        <v>22</v>
      </c>
      <c r="Q18" s="83">
        <f t="shared" si="6"/>
        <v>197</v>
      </c>
      <c r="R18" s="84">
        <f t="shared" si="7"/>
        <v>197</v>
      </c>
      <c r="S18" s="85">
        <f t="shared" si="5"/>
        <v>100</v>
      </c>
    </row>
    <row r="19" spans="1:19" ht="24" customHeight="1">
      <c r="A19" s="45"/>
      <c r="B19" s="57"/>
      <c r="C19" s="109"/>
      <c r="D19" s="35" t="s">
        <v>23</v>
      </c>
      <c r="E19" s="86">
        <v>15</v>
      </c>
      <c r="F19" s="87">
        <v>23</v>
      </c>
      <c r="G19" s="85">
        <f t="shared" si="3"/>
        <v>65.21739130434783</v>
      </c>
      <c r="H19" s="2"/>
      <c r="I19" s="109"/>
      <c r="J19" s="35" t="s">
        <v>23</v>
      </c>
      <c r="K19" s="83">
        <f>'H30.3'!K19+E19</f>
        <v>78</v>
      </c>
      <c r="L19" s="84">
        <f>'H30.3'!L19+F19</f>
        <v>113</v>
      </c>
      <c r="M19" s="85">
        <f t="shared" si="4"/>
        <v>69.02654867256636</v>
      </c>
      <c r="O19" s="109"/>
      <c r="P19" s="35" t="s">
        <v>23</v>
      </c>
      <c r="Q19" s="83">
        <f t="shared" si="6"/>
        <v>15</v>
      </c>
      <c r="R19" s="84">
        <f t="shared" si="7"/>
        <v>23</v>
      </c>
      <c r="S19" s="85">
        <f t="shared" si="5"/>
        <v>65.21739130434783</v>
      </c>
    </row>
    <row r="20" spans="1:19" ht="24" customHeight="1">
      <c r="A20" s="45"/>
      <c r="B20" s="57"/>
      <c r="C20" s="109"/>
      <c r="D20" s="35" t="s">
        <v>24</v>
      </c>
      <c r="E20" s="83">
        <v>34</v>
      </c>
      <c r="F20" s="84">
        <v>46</v>
      </c>
      <c r="G20" s="85">
        <f t="shared" si="3"/>
        <v>73.91304347826086</v>
      </c>
      <c r="H20" s="2"/>
      <c r="I20" s="109"/>
      <c r="J20" s="35" t="s">
        <v>24</v>
      </c>
      <c r="K20" s="83">
        <f>'H30.3'!K20+E20</f>
        <v>226</v>
      </c>
      <c r="L20" s="84">
        <f>'H30.3'!L20+F20</f>
        <v>235</v>
      </c>
      <c r="M20" s="85">
        <f t="shared" si="4"/>
        <v>96.17021276595744</v>
      </c>
      <c r="O20" s="109"/>
      <c r="P20" s="35" t="s">
        <v>24</v>
      </c>
      <c r="Q20" s="83">
        <f t="shared" si="6"/>
        <v>34</v>
      </c>
      <c r="R20" s="84">
        <f t="shared" si="7"/>
        <v>46</v>
      </c>
      <c r="S20" s="85">
        <f t="shared" si="5"/>
        <v>73.91304347826086</v>
      </c>
    </row>
    <row r="21" spans="1:19" ht="24" customHeight="1" thickBot="1">
      <c r="A21" s="2"/>
      <c r="B21" s="2"/>
      <c r="C21" s="110"/>
      <c r="D21" s="37" t="s">
        <v>25</v>
      </c>
      <c r="E21" s="88">
        <v>5</v>
      </c>
      <c r="F21" s="89">
        <v>3</v>
      </c>
      <c r="G21" s="85">
        <f t="shared" si="3"/>
        <v>166.66666666666669</v>
      </c>
      <c r="H21" s="2"/>
      <c r="I21" s="110"/>
      <c r="J21" s="37" t="s">
        <v>25</v>
      </c>
      <c r="K21" s="88">
        <f>'H30.3'!K21+E21</f>
        <v>21</v>
      </c>
      <c r="L21" s="89">
        <f>'H30.3'!L21+F21</f>
        <v>14</v>
      </c>
      <c r="M21" s="85">
        <f t="shared" si="4"/>
        <v>150</v>
      </c>
      <c r="O21" s="110"/>
      <c r="P21" s="37" t="s">
        <v>25</v>
      </c>
      <c r="Q21" s="88">
        <f t="shared" si="6"/>
        <v>5</v>
      </c>
      <c r="R21" s="89">
        <f t="shared" si="7"/>
        <v>3</v>
      </c>
      <c r="S21" s="85">
        <f t="shared" si="5"/>
        <v>166.66666666666669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1209</v>
      </c>
      <c r="F22" s="82">
        <v>1098</v>
      </c>
      <c r="G22" s="70">
        <f t="shared" si="3"/>
        <v>110.10928961748634</v>
      </c>
      <c r="H22" s="2"/>
      <c r="I22" s="111" t="s">
        <v>26</v>
      </c>
      <c r="J22" s="32" t="s">
        <v>27</v>
      </c>
      <c r="K22" s="81">
        <f>'H30.3'!K22+E22</f>
        <v>6289</v>
      </c>
      <c r="L22" s="82">
        <f>'H30.3'!L22+F22</f>
        <v>6147</v>
      </c>
      <c r="M22" s="70">
        <f t="shared" si="4"/>
        <v>102.31006995282253</v>
      </c>
      <c r="O22" s="111" t="s">
        <v>26</v>
      </c>
      <c r="P22" s="32" t="s">
        <v>27</v>
      </c>
      <c r="Q22" s="81">
        <f t="shared" si="6"/>
        <v>1209</v>
      </c>
      <c r="R22" s="82">
        <f t="shared" si="7"/>
        <v>1098</v>
      </c>
      <c r="S22" s="70">
        <f t="shared" si="5"/>
        <v>110.10928961748634</v>
      </c>
    </row>
    <row r="23" spans="1:19" ht="24" customHeight="1" thickBot="1">
      <c r="A23" s="2"/>
      <c r="B23" s="2"/>
      <c r="C23" s="112"/>
      <c r="D23" s="36" t="s">
        <v>28</v>
      </c>
      <c r="E23" s="88">
        <v>330</v>
      </c>
      <c r="F23" s="89">
        <v>269</v>
      </c>
      <c r="G23" s="90">
        <f t="shared" si="3"/>
        <v>122.67657992565056</v>
      </c>
      <c r="H23" s="2"/>
      <c r="I23" s="112"/>
      <c r="J23" s="36" t="s">
        <v>28</v>
      </c>
      <c r="K23" s="88">
        <f>'H30.3'!K23+E23</f>
        <v>1602</v>
      </c>
      <c r="L23" s="89">
        <f>'H30.3'!L23+F23</f>
        <v>1362</v>
      </c>
      <c r="M23" s="90">
        <f t="shared" si="4"/>
        <v>117.62114537444934</v>
      </c>
      <c r="O23" s="112"/>
      <c r="P23" s="36" t="s">
        <v>28</v>
      </c>
      <c r="Q23" s="88">
        <f t="shared" si="6"/>
        <v>330</v>
      </c>
      <c r="R23" s="89">
        <f t="shared" si="7"/>
        <v>269</v>
      </c>
      <c r="S23" s="90">
        <f t="shared" si="5"/>
        <v>122.67657992565056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1074</v>
      </c>
      <c r="F27" s="91">
        <v>961</v>
      </c>
      <c r="G27" s="70">
        <f aca="true" t="shared" si="8" ref="G27:G33">E27/F27*100</f>
        <v>111.75858480749218</v>
      </c>
      <c r="H27" s="2"/>
      <c r="I27" s="108" t="s">
        <v>14</v>
      </c>
      <c r="J27" s="63" t="s">
        <v>30</v>
      </c>
      <c r="K27" s="81">
        <f>'H30.3'!K27+E27</f>
        <v>3823</v>
      </c>
      <c r="L27" s="82">
        <f>'H30.3'!L27+F27</f>
        <v>3923</v>
      </c>
      <c r="M27" s="70">
        <f aca="true" t="shared" si="9" ref="M27:M33">K27/L27*100</f>
        <v>97.4509304104002</v>
      </c>
      <c r="O27" s="108" t="s">
        <v>14</v>
      </c>
      <c r="P27" s="63" t="s">
        <v>30</v>
      </c>
      <c r="Q27" s="81">
        <f aca="true" t="shared" si="10" ref="Q27:R29">E27</f>
        <v>1074</v>
      </c>
      <c r="R27" s="82">
        <f t="shared" si="10"/>
        <v>961</v>
      </c>
      <c r="S27" s="70">
        <f aca="true" t="shared" si="11" ref="S27:S33">Q27/R27*100</f>
        <v>111.75858480749218</v>
      </c>
    </row>
    <row r="28" spans="1:19" ht="24" customHeight="1">
      <c r="A28" s="45"/>
      <c r="B28" s="57"/>
      <c r="C28" s="109"/>
      <c r="D28" s="35" t="s">
        <v>31</v>
      </c>
      <c r="E28" s="86">
        <v>2031</v>
      </c>
      <c r="F28" s="92">
        <v>1886</v>
      </c>
      <c r="G28" s="85">
        <f t="shared" si="8"/>
        <v>107.68822905620361</v>
      </c>
      <c r="H28" s="2"/>
      <c r="I28" s="109"/>
      <c r="J28" s="35" t="s">
        <v>31</v>
      </c>
      <c r="K28" s="83">
        <f>'H30.3'!K28+E28</f>
        <v>8324</v>
      </c>
      <c r="L28" s="84">
        <f>'H30.3'!L28+F28</f>
        <v>8531</v>
      </c>
      <c r="M28" s="85">
        <f t="shared" si="9"/>
        <v>97.57355526901887</v>
      </c>
      <c r="O28" s="109"/>
      <c r="P28" s="35" t="s">
        <v>31</v>
      </c>
      <c r="Q28" s="83">
        <f t="shared" si="10"/>
        <v>2031</v>
      </c>
      <c r="R28" s="84">
        <f t="shared" si="10"/>
        <v>1886</v>
      </c>
      <c r="S28" s="85">
        <f t="shared" si="11"/>
        <v>107.68822905620361</v>
      </c>
    </row>
    <row r="29" spans="1:19" ht="24" customHeight="1">
      <c r="A29" s="45"/>
      <c r="B29" s="57"/>
      <c r="C29" s="109"/>
      <c r="D29" s="21" t="s">
        <v>32</v>
      </c>
      <c r="E29" s="93">
        <v>373</v>
      </c>
      <c r="F29" s="94">
        <v>289</v>
      </c>
      <c r="G29" s="73">
        <f t="shared" si="8"/>
        <v>129.06574394463667</v>
      </c>
      <c r="H29" s="2"/>
      <c r="I29" s="109"/>
      <c r="J29" s="21" t="s">
        <v>32</v>
      </c>
      <c r="K29" s="95">
        <f>'H30.3'!K29+E29</f>
        <v>1353</v>
      </c>
      <c r="L29" s="96">
        <f>'H30.3'!L29+F29</f>
        <v>1524</v>
      </c>
      <c r="M29" s="73">
        <f t="shared" si="9"/>
        <v>88.77952755905511</v>
      </c>
      <c r="O29" s="109"/>
      <c r="P29" s="21" t="s">
        <v>32</v>
      </c>
      <c r="Q29" s="95">
        <f t="shared" si="10"/>
        <v>373</v>
      </c>
      <c r="R29" s="96">
        <f t="shared" si="10"/>
        <v>289</v>
      </c>
      <c r="S29" s="73">
        <f t="shared" si="11"/>
        <v>129.06574394463667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3478</v>
      </c>
      <c r="F30" s="97">
        <f>SUM(F27:F29)</f>
        <v>3136</v>
      </c>
      <c r="G30" s="80">
        <f t="shared" si="8"/>
        <v>110.90561224489797</v>
      </c>
      <c r="H30" s="2"/>
      <c r="I30" s="110"/>
      <c r="J30" s="61" t="s">
        <v>12</v>
      </c>
      <c r="K30" s="98">
        <f>SUM(K27:K29)</f>
        <v>13500</v>
      </c>
      <c r="L30" s="97">
        <f>SUM(L27:L29)</f>
        <v>13978</v>
      </c>
      <c r="M30" s="80">
        <f t="shared" si="9"/>
        <v>96.58034053512662</v>
      </c>
      <c r="O30" s="110"/>
      <c r="P30" s="61" t="s">
        <v>12</v>
      </c>
      <c r="Q30" s="98">
        <f>SUM(Q27:Q29)</f>
        <v>3478</v>
      </c>
      <c r="R30" s="97">
        <f>SUM(R27:R29)</f>
        <v>3136</v>
      </c>
      <c r="S30" s="80">
        <f t="shared" si="11"/>
        <v>110.90561224489797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976</v>
      </c>
      <c r="F31" s="82">
        <v>949</v>
      </c>
      <c r="G31" s="70">
        <f t="shared" si="8"/>
        <v>102.84510010537409</v>
      </c>
      <c r="H31" s="2"/>
      <c r="I31" s="113" t="s">
        <v>11</v>
      </c>
      <c r="J31" s="64" t="s">
        <v>30</v>
      </c>
      <c r="K31" s="81">
        <f>'H30.3'!K31+E31</f>
        <v>2663</v>
      </c>
      <c r="L31" s="82">
        <f>'H30.3'!L31+F31</f>
        <v>2578</v>
      </c>
      <c r="M31" s="70">
        <f t="shared" si="9"/>
        <v>103.29712955779675</v>
      </c>
      <c r="O31" s="113" t="s">
        <v>11</v>
      </c>
      <c r="P31" s="64" t="s">
        <v>30</v>
      </c>
      <c r="Q31" s="81">
        <f>E31</f>
        <v>976</v>
      </c>
      <c r="R31" s="82">
        <f>F31</f>
        <v>949</v>
      </c>
      <c r="S31" s="70">
        <f t="shared" si="11"/>
        <v>102.84510010537409</v>
      </c>
    </row>
    <row r="32" spans="1:19" ht="24" customHeight="1">
      <c r="A32" s="2"/>
      <c r="B32" s="2"/>
      <c r="C32" s="114"/>
      <c r="D32" s="33" t="s">
        <v>33</v>
      </c>
      <c r="E32" s="95">
        <v>4165</v>
      </c>
      <c r="F32" s="96">
        <v>3786</v>
      </c>
      <c r="G32" s="73">
        <f t="shared" si="8"/>
        <v>110.01056524035921</v>
      </c>
      <c r="H32" s="2"/>
      <c r="I32" s="114"/>
      <c r="J32" s="33" t="s">
        <v>33</v>
      </c>
      <c r="K32" s="95">
        <f>'H30.3'!K32+E32</f>
        <v>21508</v>
      </c>
      <c r="L32" s="96">
        <f>'H30.3'!L32+F32</f>
        <v>21839</v>
      </c>
      <c r="M32" s="73">
        <f t="shared" si="9"/>
        <v>98.48436283712624</v>
      </c>
      <c r="O32" s="114"/>
      <c r="P32" s="33" t="s">
        <v>33</v>
      </c>
      <c r="Q32" s="95">
        <f>E32</f>
        <v>4165</v>
      </c>
      <c r="R32" s="96">
        <f>F32</f>
        <v>3786</v>
      </c>
      <c r="S32" s="73">
        <f t="shared" si="11"/>
        <v>110.01056524035921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5141</v>
      </c>
      <c r="F33" s="99">
        <f>SUM(F31:F32)</f>
        <v>4735</v>
      </c>
      <c r="G33" s="80">
        <f t="shared" si="8"/>
        <v>108.57444561774024</v>
      </c>
      <c r="H33" s="2"/>
      <c r="I33" s="115"/>
      <c r="J33" s="62" t="s">
        <v>12</v>
      </c>
      <c r="K33" s="98">
        <f>SUM(K31:K32)</f>
        <v>24171</v>
      </c>
      <c r="L33" s="99">
        <f>SUM(L31:L32)</f>
        <v>24417</v>
      </c>
      <c r="M33" s="80">
        <f t="shared" si="9"/>
        <v>98.99250522177172</v>
      </c>
      <c r="O33" s="115"/>
      <c r="P33" s="62" t="s">
        <v>12</v>
      </c>
      <c r="Q33" s="98">
        <f>SUM(Q31:Q32)</f>
        <v>5141</v>
      </c>
      <c r="R33" s="99">
        <f>SUM(R31:R32)</f>
        <v>4735</v>
      </c>
      <c r="S33" s="80">
        <f t="shared" si="11"/>
        <v>108.57444561774024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6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43221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平成30年5月度新車販売実績表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2702</v>
      </c>
      <c r="F6" s="69">
        <f>SUM(F15:F21)</f>
        <v>2594</v>
      </c>
      <c r="G6" s="70">
        <f aca="true" t="shared" si="0" ref="G6:G11">E6/F6*100</f>
        <v>104.16345412490362</v>
      </c>
      <c r="H6" s="4"/>
      <c r="I6" s="46" t="s">
        <v>10</v>
      </c>
      <c r="J6" s="47"/>
      <c r="K6" s="68">
        <f>SUM(K15:K21)</f>
        <v>16912</v>
      </c>
      <c r="L6" s="69">
        <f>SUM(L15:L21)</f>
        <v>17562</v>
      </c>
      <c r="M6" s="70">
        <f aca="true" t="shared" si="1" ref="M6:M11">K6/L6*100</f>
        <v>96.2988270128687</v>
      </c>
      <c r="O6" s="46" t="s">
        <v>10</v>
      </c>
      <c r="P6" s="47"/>
      <c r="Q6" s="68">
        <f>SUM(Q15:Q21)</f>
        <v>5247</v>
      </c>
      <c r="R6" s="69">
        <f>SUM(R15:R21)</f>
        <v>5132</v>
      </c>
      <c r="S6" s="70">
        <f aca="true" t="shared" si="2" ref="S6:S11">Q6/R6*100</f>
        <v>102.24084177708497</v>
      </c>
    </row>
    <row r="7" spans="1:19" ht="24" customHeight="1">
      <c r="A7" s="45"/>
      <c r="B7" s="45"/>
      <c r="C7" s="43" t="s">
        <v>11</v>
      </c>
      <c r="D7" s="44"/>
      <c r="E7" s="71">
        <f>SUM(E22:E23)</f>
        <v>1464</v>
      </c>
      <c r="F7" s="72">
        <f>SUM(F22:F23)</f>
        <v>1350</v>
      </c>
      <c r="G7" s="73">
        <f t="shared" si="0"/>
        <v>108.44444444444446</v>
      </c>
      <c r="H7" s="2"/>
      <c r="I7" s="43" t="s">
        <v>11</v>
      </c>
      <c r="J7" s="44"/>
      <c r="K7" s="71">
        <f>SUM(K22:K23)</f>
        <v>9355</v>
      </c>
      <c r="L7" s="72">
        <f>SUM(L22:L23)</f>
        <v>8859</v>
      </c>
      <c r="M7" s="73">
        <f t="shared" si="1"/>
        <v>105.59882605260186</v>
      </c>
      <c r="O7" s="43" t="s">
        <v>11</v>
      </c>
      <c r="P7" s="44"/>
      <c r="Q7" s="71">
        <f>SUM(Q22:Q23)</f>
        <v>3003</v>
      </c>
      <c r="R7" s="72">
        <f>SUM(R22:R23)</f>
        <v>2717</v>
      </c>
      <c r="S7" s="73">
        <f t="shared" si="2"/>
        <v>110.5263157894737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4166</v>
      </c>
      <c r="F8" s="75">
        <f>SUM(F6:F7)</f>
        <v>3944</v>
      </c>
      <c r="G8" s="76">
        <f t="shared" si="0"/>
        <v>105.6288032454361</v>
      </c>
      <c r="H8" s="4"/>
      <c r="I8" s="59" t="s">
        <v>12</v>
      </c>
      <c r="J8" s="60"/>
      <c r="K8" s="74">
        <f>SUM(K6:K7)</f>
        <v>26267</v>
      </c>
      <c r="L8" s="75">
        <f>SUM(L6:L7)</f>
        <v>26421</v>
      </c>
      <c r="M8" s="76">
        <f t="shared" si="1"/>
        <v>99.4171303130086</v>
      </c>
      <c r="O8" s="59" t="s">
        <v>12</v>
      </c>
      <c r="P8" s="60"/>
      <c r="Q8" s="74">
        <f>SUM(Q6:Q7)</f>
        <v>8250</v>
      </c>
      <c r="R8" s="75">
        <f>SUM(R6:R7)</f>
        <v>7849</v>
      </c>
      <c r="S8" s="76">
        <f t="shared" si="2"/>
        <v>105.10893107402217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236023</v>
      </c>
      <c r="F9" s="77">
        <v>237512</v>
      </c>
      <c r="G9" s="70">
        <f t="shared" si="0"/>
        <v>99.3730843073192</v>
      </c>
      <c r="H9" s="4"/>
      <c r="I9" s="20" t="s">
        <v>13</v>
      </c>
      <c r="J9" s="32" t="s">
        <v>14</v>
      </c>
      <c r="K9" s="68">
        <f>E9+'H30.4'!K9</f>
        <v>1439597</v>
      </c>
      <c r="L9" s="69">
        <f>F9+'H30.4'!L9</f>
        <v>1492506</v>
      </c>
      <c r="M9" s="70">
        <f t="shared" si="1"/>
        <v>96.4550226263747</v>
      </c>
      <c r="O9" s="20" t="s">
        <v>13</v>
      </c>
      <c r="P9" s="32" t="s">
        <v>14</v>
      </c>
      <c r="Q9" s="68">
        <f>E9+'H30.4'!Q9</f>
        <v>461413</v>
      </c>
      <c r="R9" s="69">
        <f>F9+'H30.4'!R9</f>
        <v>461732</v>
      </c>
      <c r="S9" s="70">
        <f t="shared" si="2"/>
        <v>99.93091230410714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135841</v>
      </c>
      <c r="F10" s="79">
        <v>135064</v>
      </c>
      <c r="G10" s="73">
        <f t="shared" si="0"/>
        <v>100.57528282888113</v>
      </c>
      <c r="H10" s="4"/>
      <c r="I10" s="22" t="s">
        <v>15</v>
      </c>
      <c r="J10" s="33" t="s">
        <v>11</v>
      </c>
      <c r="K10" s="71">
        <f>E10+'H30.4'!K10</f>
        <v>839116</v>
      </c>
      <c r="L10" s="72">
        <f>F10+'H30.4'!L10</f>
        <v>812566</v>
      </c>
      <c r="M10" s="73">
        <f t="shared" si="1"/>
        <v>103.26742689209244</v>
      </c>
      <c r="O10" s="22" t="s">
        <v>15</v>
      </c>
      <c r="P10" s="33" t="s">
        <v>11</v>
      </c>
      <c r="Q10" s="100">
        <f>E10+'H30.4'!Q10</f>
        <v>276607</v>
      </c>
      <c r="R10" s="72">
        <f>F10+'H30.4'!R10</f>
        <v>265591</v>
      </c>
      <c r="S10" s="73">
        <f t="shared" si="2"/>
        <v>104.14773090955643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371864</v>
      </c>
      <c r="F11" s="75">
        <f>SUM(F9:F10)</f>
        <v>372576</v>
      </c>
      <c r="G11" s="80">
        <f t="shared" si="0"/>
        <v>99.80889805033067</v>
      </c>
      <c r="H11" s="4"/>
      <c r="I11" s="19" t="s">
        <v>16</v>
      </c>
      <c r="J11" s="61" t="s">
        <v>12</v>
      </c>
      <c r="K11" s="74">
        <f>SUM(K9:K10)</f>
        <v>2278713</v>
      </c>
      <c r="L11" s="75">
        <f>SUM(L9:L10)</f>
        <v>2305072</v>
      </c>
      <c r="M11" s="80">
        <f t="shared" si="1"/>
        <v>98.85647823582083</v>
      </c>
      <c r="O11" s="19" t="s">
        <v>16</v>
      </c>
      <c r="P11" s="61" t="s">
        <v>12</v>
      </c>
      <c r="Q11" s="74">
        <f>SUM(Q9:Q10)</f>
        <v>738020</v>
      </c>
      <c r="R11" s="75">
        <f>SUM(R9:R10)</f>
        <v>727323</v>
      </c>
      <c r="S11" s="80">
        <f t="shared" si="2"/>
        <v>101.47073583538537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1111</v>
      </c>
      <c r="F15" s="82">
        <v>1140</v>
      </c>
      <c r="G15" s="70">
        <f aca="true" t="shared" si="3" ref="G15:G23">E15/F15*100</f>
        <v>97.45614035087719</v>
      </c>
      <c r="H15" s="4"/>
      <c r="I15" s="108" t="s">
        <v>14</v>
      </c>
      <c r="J15" s="34" t="s">
        <v>19</v>
      </c>
      <c r="K15" s="81">
        <f>'H30.4'!K15+E15</f>
        <v>7272</v>
      </c>
      <c r="L15" s="82">
        <f>'H30.4'!L15+F15</f>
        <v>7179</v>
      </c>
      <c r="M15" s="70">
        <f aca="true" t="shared" si="4" ref="M15:M23">K15/L15*100</f>
        <v>101.29544504805683</v>
      </c>
      <c r="O15" s="108" t="s">
        <v>14</v>
      </c>
      <c r="P15" s="34" t="s">
        <v>19</v>
      </c>
      <c r="Q15" s="81">
        <f>E15+'H30.4'!Q15</f>
        <v>2084</v>
      </c>
      <c r="R15" s="82">
        <f>F15+'H30.4'!R15</f>
        <v>2141</v>
      </c>
      <c r="S15" s="70">
        <f aca="true" t="shared" si="5" ref="S15:S23">Q15/R15*100</f>
        <v>97.33769266697804</v>
      </c>
    </row>
    <row r="16" spans="1:19" ht="24" customHeight="1">
      <c r="A16" s="45"/>
      <c r="B16" s="57"/>
      <c r="C16" s="109"/>
      <c r="D16" s="35" t="s">
        <v>20</v>
      </c>
      <c r="E16" s="83">
        <v>1169</v>
      </c>
      <c r="F16" s="84">
        <v>1113</v>
      </c>
      <c r="G16" s="85">
        <f t="shared" si="3"/>
        <v>105.0314465408805</v>
      </c>
      <c r="H16" s="4"/>
      <c r="I16" s="109"/>
      <c r="J16" s="35" t="s">
        <v>20</v>
      </c>
      <c r="K16" s="83">
        <f>'H30.4'!K16+E16</f>
        <v>7451</v>
      </c>
      <c r="L16" s="84">
        <f>'H30.4'!L16+F16</f>
        <v>8170</v>
      </c>
      <c r="M16" s="85">
        <f t="shared" si="4"/>
        <v>91.19951040391678</v>
      </c>
      <c r="O16" s="109"/>
      <c r="P16" s="35" t="s">
        <v>20</v>
      </c>
      <c r="Q16" s="83">
        <f>E16+'H30.4'!Q16</f>
        <v>2399</v>
      </c>
      <c r="R16" s="84">
        <f>F16+'H30.4'!R16</f>
        <v>2316</v>
      </c>
      <c r="S16" s="85">
        <f t="shared" si="5"/>
        <v>103.58376511226253</v>
      </c>
    </row>
    <row r="17" spans="1:19" ht="24" customHeight="1">
      <c r="A17" s="45"/>
      <c r="B17" s="57"/>
      <c r="C17" s="109"/>
      <c r="D17" s="35" t="s">
        <v>21</v>
      </c>
      <c r="E17" s="83">
        <v>109</v>
      </c>
      <c r="F17" s="84">
        <v>74</v>
      </c>
      <c r="G17" s="85">
        <f t="shared" si="3"/>
        <v>147.2972972972973</v>
      </c>
      <c r="H17" s="4"/>
      <c r="I17" s="109"/>
      <c r="J17" s="35" t="s">
        <v>21</v>
      </c>
      <c r="K17" s="83">
        <f>'H30.4'!K17+E17</f>
        <v>542</v>
      </c>
      <c r="L17" s="84">
        <f>'H30.4'!L17+F17</f>
        <v>521</v>
      </c>
      <c r="M17" s="85">
        <f t="shared" si="4"/>
        <v>104.03071017274472</v>
      </c>
      <c r="O17" s="109"/>
      <c r="P17" s="35" t="s">
        <v>21</v>
      </c>
      <c r="Q17" s="83">
        <f>E17+'H30.4'!Q17</f>
        <v>200</v>
      </c>
      <c r="R17" s="84">
        <f>F17+'H30.4'!R17</f>
        <v>139</v>
      </c>
      <c r="S17" s="85">
        <f t="shared" si="5"/>
        <v>143.88489208633092</v>
      </c>
    </row>
    <row r="18" spans="1:19" ht="24" customHeight="1">
      <c r="A18" s="45"/>
      <c r="B18" s="57"/>
      <c r="C18" s="109"/>
      <c r="D18" s="35" t="s">
        <v>22</v>
      </c>
      <c r="E18" s="83">
        <v>250</v>
      </c>
      <c r="F18" s="84">
        <v>199</v>
      </c>
      <c r="G18" s="85">
        <f t="shared" si="3"/>
        <v>125.6281407035176</v>
      </c>
      <c r="H18" s="4"/>
      <c r="I18" s="109"/>
      <c r="J18" s="35" t="s">
        <v>22</v>
      </c>
      <c r="K18" s="83">
        <f>'H30.4'!K18+E18</f>
        <v>1259</v>
      </c>
      <c r="L18" s="84">
        <f>'H30.4'!L18+F18</f>
        <v>1262</v>
      </c>
      <c r="M18" s="85">
        <f t="shared" si="4"/>
        <v>99.76228209191758</v>
      </c>
      <c r="O18" s="109"/>
      <c r="P18" s="35" t="s">
        <v>22</v>
      </c>
      <c r="Q18" s="83">
        <f>E18+'H30.4'!Q18</f>
        <v>447</v>
      </c>
      <c r="R18" s="84">
        <f>F18+'H30.4'!R18</f>
        <v>396</v>
      </c>
      <c r="S18" s="85">
        <f t="shared" si="5"/>
        <v>112.87878787878789</v>
      </c>
    </row>
    <row r="19" spans="1:19" ht="24" customHeight="1">
      <c r="A19" s="45"/>
      <c r="B19" s="57"/>
      <c r="C19" s="109"/>
      <c r="D19" s="35" t="s">
        <v>23</v>
      </c>
      <c r="E19" s="86">
        <v>19</v>
      </c>
      <c r="F19" s="87">
        <v>16</v>
      </c>
      <c r="G19" s="85">
        <f t="shared" si="3"/>
        <v>118.75</v>
      </c>
      <c r="H19" s="2"/>
      <c r="I19" s="109"/>
      <c r="J19" s="35" t="s">
        <v>23</v>
      </c>
      <c r="K19" s="83">
        <f>'H30.4'!K19+E19</f>
        <v>97</v>
      </c>
      <c r="L19" s="84">
        <f>'H30.4'!L19+F19</f>
        <v>129</v>
      </c>
      <c r="M19" s="85">
        <f t="shared" si="4"/>
        <v>75.1937984496124</v>
      </c>
      <c r="O19" s="109"/>
      <c r="P19" s="35" t="s">
        <v>23</v>
      </c>
      <c r="Q19" s="83">
        <f>E19+'H30.4'!Q19</f>
        <v>34</v>
      </c>
      <c r="R19" s="84">
        <f>F19+'H30.4'!R19</f>
        <v>39</v>
      </c>
      <c r="S19" s="85">
        <f t="shared" si="5"/>
        <v>87.17948717948718</v>
      </c>
    </row>
    <row r="20" spans="1:19" ht="24" customHeight="1">
      <c r="A20" s="45"/>
      <c r="B20" s="57"/>
      <c r="C20" s="109"/>
      <c r="D20" s="35" t="s">
        <v>24</v>
      </c>
      <c r="E20" s="83">
        <v>39</v>
      </c>
      <c r="F20" s="84">
        <v>51</v>
      </c>
      <c r="G20" s="85">
        <f t="shared" si="3"/>
        <v>76.47058823529412</v>
      </c>
      <c r="H20" s="2"/>
      <c r="I20" s="109"/>
      <c r="J20" s="35" t="s">
        <v>24</v>
      </c>
      <c r="K20" s="83">
        <f>'H30.4'!K20+E20</f>
        <v>265</v>
      </c>
      <c r="L20" s="84">
        <f>'H30.4'!L20+F20</f>
        <v>286</v>
      </c>
      <c r="M20" s="85">
        <f t="shared" si="4"/>
        <v>92.65734265734265</v>
      </c>
      <c r="O20" s="109"/>
      <c r="P20" s="35" t="s">
        <v>24</v>
      </c>
      <c r="Q20" s="83">
        <f>E20+'H30.4'!Q20</f>
        <v>73</v>
      </c>
      <c r="R20" s="84">
        <f>F20+'H30.4'!R20</f>
        <v>97</v>
      </c>
      <c r="S20" s="85">
        <f t="shared" si="5"/>
        <v>75.25773195876289</v>
      </c>
    </row>
    <row r="21" spans="1:19" ht="24" customHeight="1" thickBot="1">
      <c r="A21" s="2"/>
      <c r="B21" s="2"/>
      <c r="C21" s="110"/>
      <c r="D21" s="37" t="s">
        <v>25</v>
      </c>
      <c r="E21" s="88">
        <v>5</v>
      </c>
      <c r="F21" s="89">
        <v>1</v>
      </c>
      <c r="G21" s="85">
        <f t="shared" si="3"/>
        <v>500</v>
      </c>
      <c r="H21" s="2"/>
      <c r="I21" s="110"/>
      <c r="J21" s="37" t="s">
        <v>25</v>
      </c>
      <c r="K21" s="88">
        <f>'H30.4'!K21+E21</f>
        <v>26</v>
      </c>
      <c r="L21" s="89">
        <f>'H30.4'!L21+F21</f>
        <v>15</v>
      </c>
      <c r="M21" s="85">
        <f t="shared" si="4"/>
        <v>173.33333333333334</v>
      </c>
      <c r="O21" s="110"/>
      <c r="P21" s="37" t="s">
        <v>25</v>
      </c>
      <c r="Q21" s="88">
        <f>E21+'H30.4'!Q21</f>
        <v>10</v>
      </c>
      <c r="R21" s="89">
        <f>F21+'H30.4'!R21</f>
        <v>4</v>
      </c>
      <c r="S21" s="85">
        <f t="shared" si="5"/>
        <v>250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1105</v>
      </c>
      <c r="F22" s="82">
        <v>1015</v>
      </c>
      <c r="G22" s="70">
        <f t="shared" si="3"/>
        <v>108.86699507389162</v>
      </c>
      <c r="H22" s="2"/>
      <c r="I22" s="111" t="s">
        <v>26</v>
      </c>
      <c r="J22" s="32" t="s">
        <v>27</v>
      </c>
      <c r="K22" s="81">
        <f>'H30.4'!K22+E22</f>
        <v>7394</v>
      </c>
      <c r="L22" s="82">
        <f>'H30.4'!L22+F22</f>
        <v>7162</v>
      </c>
      <c r="M22" s="70">
        <f t="shared" si="4"/>
        <v>103.23931862608211</v>
      </c>
      <c r="O22" s="111" t="s">
        <v>26</v>
      </c>
      <c r="P22" s="32" t="s">
        <v>27</v>
      </c>
      <c r="Q22" s="81">
        <f>E22+'H30.4'!Q22</f>
        <v>2314</v>
      </c>
      <c r="R22" s="82">
        <f>F22+'H30.4'!R22</f>
        <v>2113</v>
      </c>
      <c r="S22" s="70">
        <f t="shared" si="5"/>
        <v>109.51254141031708</v>
      </c>
    </row>
    <row r="23" spans="1:19" ht="24" customHeight="1" thickBot="1">
      <c r="A23" s="2"/>
      <c r="B23" s="2"/>
      <c r="C23" s="112"/>
      <c r="D23" s="36" t="s">
        <v>28</v>
      </c>
      <c r="E23" s="88">
        <v>359</v>
      </c>
      <c r="F23" s="89">
        <v>335</v>
      </c>
      <c r="G23" s="90">
        <f t="shared" si="3"/>
        <v>107.16417910447763</v>
      </c>
      <c r="H23" s="2"/>
      <c r="I23" s="112"/>
      <c r="J23" s="36" t="s">
        <v>28</v>
      </c>
      <c r="K23" s="88">
        <f>'H30.4'!K23+E23</f>
        <v>1961</v>
      </c>
      <c r="L23" s="89">
        <f>'H30.4'!L23+F23</f>
        <v>1697</v>
      </c>
      <c r="M23" s="90">
        <f t="shared" si="4"/>
        <v>115.55686505598115</v>
      </c>
      <c r="O23" s="112"/>
      <c r="P23" s="36" t="s">
        <v>28</v>
      </c>
      <c r="Q23" s="88">
        <f>E23+'H30.4'!Q23</f>
        <v>689</v>
      </c>
      <c r="R23" s="89">
        <f>F23+'H30.4'!R23</f>
        <v>604</v>
      </c>
      <c r="S23" s="90">
        <f t="shared" si="5"/>
        <v>114.0728476821192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942</v>
      </c>
      <c r="F27" s="91">
        <v>894</v>
      </c>
      <c r="G27" s="70">
        <f aca="true" t="shared" si="6" ref="G27:G33">E27/F27*100</f>
        <v>105.36912751677852</v>
      </c>
      <c r="H27" s="2"/>
      <c r="I27" s="108" t="s">
        <v>14</v>
      </c>
      <c r="J27" s="63" t="s">
        <v>30</v>
      </c>
      <c r="K27" s="81">
        <f>'H30.4'!K27+E27</f>
        <v>4765</v>
      </c>
      <c r="L27" s="82">
        <f>'H30.4'!L27+F27</f>
        <v>4817</v>
      </c>
      <c r="M27" s="70">
        <f aca="true" t="shared" si="7" ref="M27:M33">K27/L27*100</f>
        <v>98.92048993149263</v>
      </c>
      <c r="O27" s="108" t="s">
        <v>14</v>
      </c>
      <c r="P27" s="63" t="s">
        <v>30</v>
      </c>
      <c r="Q27" s="81">
        <f>E27+'H30.4'!Q27</f>
        <v>2016</v>
      </c>
      <c r="R27" s="82">
        <f>F27+'H30.4'!R27</f>
        <v>1855</v>
      </c>
      <c r="S27" s="70">
        <f aca="true" t="shared" si="8" ref="S27:S33">Q27/R27*100</f>
        <v>108.67924528301887</v>
      </c>
    </row>
    <row r="28" spans="1:19" ht="24" customHeight="1">
      <c r="A28" s="45"/>
      <c r="B28" s="57"/>
      <c r="C28" s="109"/>
      <c r="D28" s="35" t="s">
        <v>31</v>
      </c>
      <c r="E28" s="86">
        <v>2116</v>
      </c>
      <c r="F28" s="92">
        <v>1894</v>
      </c>
      <c r="G28" s="85">
        <f t="shared" si="6"/>
        <v>111.72122492080254</v>
      </c>
      <c r="H28" s="2"/>
      <c r="I28" s="109"/>
      <c r="J28" s="35" t="s">
        <v>31</v>
      </c>
      <c r="K28" s="83">
        <f>'H30.4'!K28+E28</f>
        <v>10440</v>
      </c>
      <c r="L28" s="84">
        <f>'H30.4'!L28+F28</f>
        <v>10425</v>
      </c>
      <c r="M28" s="85">
        <f t="shared" si="7"/>
        <v>100.14388489208632</v>
      </c>
      <c r="O28" s="109"/>
      <c r="P28" s="35" t="s">
        <v>31</v>
      </c>
      <c r="Q28" s="83">
        <f>E28+'H30.4'!Q28</f>
        <v>4147</v>
      </c>
      <c r="R28" s="84">
        <f>F28+'H30.4'!R28</f>
        <v>3780</v>
      </c>
      <c r="S28" s="85">
        <f t="shared" si="8"/>
        <v>109.70899470899471</v>
      </c>
    </row>
    <row r="29" spans="1:19" ht="24" customHeight="1">
      <c r="A29" s="45"/>
      <c r="B29" s="57"/>
      <c r="C29" s="109"/>
      <c r="D29" s="21" t="s">
        <v>32</v>
      </c>
      <c r="E29" s="93">
        <v>310</v>
      </c>
      <c r="F29" s="94">
        <v>294</v>
      </c>
      <c r="G29" s="73">
        <f t="shared" si="6"/>
        <v>105.44217687074831</v>
      </c>
      <c r="H29" s="2"/>
      <c r="I29" s="109"/>
      <c r="J29" s="21" t="s">
        <v>32</v>
      </c>
      <c r="K29" s="95">
        <f>'H30.4'!K29+E29</f>
        <v>1663</v>
      </c>
      <c r="L29" s="96">
        <f>'H30.4'!L29+F29</f>
        <v>1818</v>
      </c>
      <c r="M29" s="73">
        <f t="shared" si="7"/>
        <v>91.47414741474147</v>
      </c>
      <c r="O29" s="109"/>
      <c r="P29" s="21" t="s">
        <v>32</v>
      </c>
      <c r="Q29" s="95">
        <f>E29+'H30.4'!Q29</f>
        <v>683</v>
      </c>
      <c r="R29" s="96">
        <f>F29+'H30.4'!R29</f>
        <v>583</v>
      </c>
      <c r="S29" s="73">
        <f t="shared" si="8"/>
        <v>117.15265866209263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3368</v>
      </c>
      <c r="F30" s="97">
        <f>SUM(F27:F29)</f>
        <v>3082</v>
      </c>
      <c r="G30" s="80">
        <f t="shared" si="6"/>
        <v>109.27968851395198</v>
      </c>
      <c r="H30" s="2"/>
      <c r="I30" s="110"/>
      <c r="J30" s="61" t="s">
        <v>12</v>
      </c>
      <c r="K30" s="98">
        <f>SUM(K27:K29)</f>
        <v>16868</v>
      </c>
      <c r="L30" s="97">
        <f>SUM(L27:L29)</f>
        <v>17060</v>
      </c>
      <c r="M30" s="80">
        <f t="shared" si="7"/>
        <v>98.87456037514653</v>
      </c>
      <c r="O30" s="110"/>
      <c r="P30" s="61" t="s">
        <v>12</v>
      </c>
      <c r="Q30" s="98">
        <f>SUM(Q27:Q29)</f>
        <v>6846</v>
      </c>
      <c r="R30" s="97">
        <f>SUM(R27:R29)</f>
        <v>6218</v>
      </c>
      <c r="S30" s="80">
        <f t="shared" si="8"/>
        <v>110.09971051785139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734</v>
      </c>
      <c r="F31" s="82">
        <v>671</v>
      </c>
      <c r="G31" s="70">
        <f t="shared" si="6"/>
        <v>109.38897168405366</v>
      </c>
      <c r="H31" s="2"/>
      <c r="I31" s="113" t="s">
        <v>11</v>
      </c>
      <c r="J31" s="64" t="s">
        <v>30</v>
      </c>
      <c r="K31" s="81">
        <f>'H30.4'!K31+E31</f>
        <v>3397</v>
      </c>
      <c r="L31" s="82">
        <f>'H30.4'!L31+F31</f>
        <v>3249</v>
      </c>
      <c r="M31" s="70">
        <f t="shared" si="7"/>
        <v>104.55524776854416</v>
      </c>
      <c r="O31" s="113" t="s">
        <v>11</v>
      </c>
      <c r="P31" s="64" t="s">
        <v>30</v>
      </c>
      <c r="Q31" s="81">
        <f>E31+'H30.4'!Q31</f>
        <v>1710</v>
      </c>
      <c r="R31" s="82">
        <f>F31+'H30.4'!R31</f>
        <v>1620</v>
      </c>
      <c r="S31" s="70">
        <f t="shared" si="8"/>
        <v>105.55555555555556</v>
      </c>
    </row>
    <row r="32" spans="1:19" ht="24" customHeight="1">
      <c r="A32" s="2"/>
      <c r="B32" s="2"/>
      <c r="C32" s="114"/>
      <c r="D32" s="33" t="s">
        <v>33</v>
      </c>
      <c r="E32" s="95">
        <v>4722</v>
      </c>
      <c r="F32" s="96">
        <v>4159</v>
      </c>
      <c r="G32" s="73">
        <f t="shared" si="6"/>
        <v>113.53690791055541</v>
      </c>
      <c r="H32" s="2"/>
      <c r="I32" s="114"/>
      <c r="J32" s="33" t="s">
        <v>33</v>
      </c>
      <c r="K32" s="95">
        <f>'H30.4'!K32+E32</f>
        <v>26230</v>
      </c>
      <c r="L32" s="96">
        <f>'H30.4'!L32+F32</f>
        <v>25998</v>
      </c>
      <c r="M32" s="73">
        <f t="shared" si="7"/>
        <v>100.89237633664128</v>
      </c>
      <c r="O32" s="114"/>
      <c r="P32" s="33" t="s">
        <v>33</v>
      </c>
      <c r="Q32" s="95">
        <f>E32+'H30.4'!Q32</f>
        <v>8887</v>
      </c>
      <c r="R32" s="96">
        <f>F32+'H30.4'!R32</f>
        <v>7945</v>
      </c>
      <c r="S32" s="73">
        <f t="shared" si="8"/>
        <v>111.85651353052235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5456</v>
      </c>
      <c r="F33" s="99">
        <f>SUM(F31:F32)</f>
        <v>4830</v>
      </c>
      <c r="G33" s="80">
        <f t="shared" si="6"/>
        <v>112.96066252587991</v>
      </c>
      <c r="H33" s="2"/>
      <c r="I33" s="115"/>
      <c r="J33" s="62" t="s">
        <v>12</v>
      </c>
      <c r="K33" s="98">
        <f>SUM(K31:K32)</f>
        <v>29627</v>
      </c>
      <c r="L33" s="99">
        <f>SUM(L31:L32)</f>
        <v>29247</v>
      </c>
      <c r="M33" s="80">
        <f t="shared" si="7"/>
        <v>101.29927855848464</v>
      </c>
      <c r="O33" s="115"/>
      <c r="P33" s="62" t="s">
        <v>12</v>
      </c>
      <c r="Q33" s="98">
        <f>SUM(Q31:Q32)</f>
        <v>10597</v>
      </c>
      <c r="R33" s="99">
        <f>SUM(R31:R32)</f>
        <v>9565</v>
      </c>
      <c r="S33" s="80">
        <f t="shared" si="8"/>
        <v>110.78933612127548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43252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平成30年6月度新車販売実績表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3225</v>
      </c>
      <c r="F6" s="69">
        <f>SUM(F15:F21)</f>
        <v>3534</v>
      </c>
      <c r="G6" s="70">
        <f aca="true" t="shared" si="0" ref="G6:G11">E6/F6*100</f>
        <v>91.25636672325976</v>
      </c>
      <c r="H6" s="4"/>
      <c r="I6" s="46" t="s">
        <v>10</v>
      </c>
      <c r="J6" s="47"/>
      <c r="K6" s="68">
        <f>SUM(K15:K21)</f>
        <v>20137</v>
      </c>
      <c r="L6" s="69">
        <f>SUM(L15:L21)</f>
        <v>21096</v>
      </c>
      <c r="M6" s="70">
        <f aca="true" t="shared" si="1" ref="M6:M11">K6/L6*100</f>
        <v>95.4541145240804</v>
      </c>
      <c r="O6" s="46" t="s">
        <v>10</v>
      </c>
      <c r="P6" s="47"/>
      <c r="Q6" s="68">
        <f>SUM(Q15:Q21)</f>
        <v>8472</v>
      </c>
      <c r="R6" s="69">
        <f>SUM(R15:R21)</f>
        <v>8666</v>
      </c>
      <c r="S6" s="70">
        <f aca="true" t="shared" si="2" ref="S6:S11">Q6/R6*100</f>
        <v>97.761366258943</v>
      </c>
    </row>
    <row r="7" spans="1:19" ht="24" customHeight="1">
      <c r="A7" s="45"/>
      <c r="B7" s="45"/>
      <c r="C7" s="43" t="s">
        <v>11</v>
      </c>
      <c r="D7" s="44"/>
      <c r="E7" s="71">
        <f>SUM(E22:E23)</f>
        <v>1791</v>
      </c>
      <c r="F7" s="72">
        <f>SUM(F22:F23)</f>
        <v>1732</v>
      </c>
      <c r="G7" s="73">
        <f t="shared" si="0"/>
        <v>103.40646651270208</v>
      </c>
      <c r="H7" s="2"/>
      <c r="I7" s="43" t="s">
        <v>11</v>
      </c>
      <c r="J7" s="44"/>
      <c r="K7" s="71">
        <f>SUM(K22:K23)</f>
        <v>11146</v>
      </c>
      <c r="L7" s="72">
        <f>SUM(L22:L23)</f>
        <v>10591</v>
      </c>
      <c r="M7" s="73">
        <f t="shared" si="1"/>
        <v>105.24029836653763</v>
      </c>
      <c r="O7" s="43" t="s">
        <v>11</v>
      </c>
      <c r="P7" s="44"/>
      <c r="Q7" s="71">
        <f>SUM(Q22:Q23)</f>
        <v>4794</v>
      </c>
      <c r="R7" s="72">
        <f>SUM(R22:R23)</f>
        <v>4449</v>
      </c>
      <c r="S7" s="73">
        <f t="shared" si="2"/>
        <v>107.75455158462577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5016</v>
      </c>
      <c r="F8" s="75">
        <f>SUM(F6:F7)</f>
        <v>5266</v>
      </c>
      <c r="G8" s="76">
        <f t="shared" si="0"/>
        <v>95.25256361564755</v>
      </c>
      <c r="H8" s="4"/>
      <c r="I8" s="59" t="s">
        <v>12</v>
      </c>
      <c r="J8" s="60"/>
      <c r="K8" s="74">
        <f>SUM(K6:K7)</f>
        <v>31283</v>
      </c>
      <c r="L8" s="75">
        <f>SUM(L6:L7)</f>
        <v>31687</v>
      </c>
      <c r="M8" s="76">
        <f t="shared" si="1"/>
        <v>98.72502919178213</v>
      </c>
      <c r="O8" s="59" t="s">
        <v>12</v>
      </c>
      <c r="P8" s="60"/>
      <c r="Q8" s="74">
        <f>SUM(Q6:Q7)</f>
        <v>13266</v>
      </c>
      <c r="R8" s="75">
        <f>SUM(R6:R7)</f>
        <v>13115</v>
      </c>
      <c r="S8" s="76">
        <f t="shared" si="2"/>
        <v>101.15135341212351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292761</v>
      </c>
      <c r="F9" s="77">
        <v>315744</v>
      </c>
      <c r="G9" s="70">
        <f t="shared" si="0"/>
        <v>92.7210018242627</v>
      </c>
      <c r="H9" s="4"/>
      <c r="I9" s="20" t="s">
        <v>13</v>
      </c>
      <c r="J9" s="32" t="s">
        <v>14</v>
      </c>
      <c r="K9" s="68">
        <f>E9+'H30.5'!K9</f>
        <v>1732358</v>
      </c>
      <c r="L9" s="69">
        <f>F9+'H30.5'!L9</f>
        <v>1808250</v>
      </c>
      <c r="M9" s="70">
        <f t="shared" si="1"/>
        <v>95.80301396377713</v>
      </c>
      <c r="O9" s="20" t="s">
        <v>13</v>
      </c>
      <c r="P9" s="32" t="s">
        <v>14</v>
      </c>
      <c r="Q9" s="68">
        <f>E9+'H30.5'!Q9</f>
        <v>754174</v>
      </c>
      <c r="R9" s="69">
        <f>F9+'H30.5'!R9</f>
        <v>777476</v>
      </c>
      <c r="S9" s="70">
        <f t="shared" si="2"/>
        <v>97.0028656833137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161004</v>
      </c>
      <c r="F10" s="79">
        <v>161725</v>
      </c>
      <c r="G10" s="73">
        <f t="shared" si="0"/>
        <v>99.55418148090895</v>
      </c>
      <c r="H10" s="4"/>
      <c r="I10" s="22" t="s">
        <v>15</v>
      </c>
      <c r="J10" s="33" t="s">
        <v>11</v>
      </c>
      <c r="K10" s="71">
        <f>E10+'H30.5'!K10</f>
        <v>1000120</v>
      </c>
      <c r="L10" s="72">
        <f>F10+'H30.5'!L10</f>
        <v>974291</v>
      </c>
      <c r="M10" s="73">
        <f t="shared" si="1"/>
        <v>102.65105599866979</v>
      </c>
      <c r="O10" s="22" t="s">
        <v>15</v>
      </c>
      <c r="P10" s="33" t="s">
        <v>11</v>
      </c>
      <c r="Q10" s="100">
        <f>E10+'H30.5'!Q10</f>
        <v>437611</v>
      </c>
      <c r="R10" s="72">
        <f>F10+'H30.5'!R10</f>
        <v>427316</v>
      </c>
      <c r="S10" s="73">
        <f t="shared" si="2"/>
        <v>102.40922408709245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453765</v>
      </c>
      <c r="F11" s="75">
        <f>SUM(F9:F10)</f>
        <v>477469</v>
      </c>
      <c r="G11" s="80">
        <f t="shared" si="0"/>
        <v>95.03548921500663</v>
      </c>
      <c r="H11" s="4"/>
      <c r="I11" s="19" t="s">
        <v>16</v>
      </c>
      <c r="J11" s="61" t="s">
        <v>12</v>
      </c>
      <c r="K11" s="74">
        <f>SUM(K9:K10)</f>
        <v>2732478</v>
      </c>
      <c r="L11" s="75">
        <f>SUM(L9:L10)</f>
        <v>2782541</v>
      </c>
      <c r="M11" s="80">
        <f t="shared" si="1"/>
        <v>98.20081716675514</v>
      </c>
      <c r="O11" s="19" t="s">
        <v>16</v>
      </c>
      <c r="P11" s="61" t="s">
        <v>12</v>
      </c>
      <c r="Q11" s="74">
        <f>SUM(Q9:Q10)</f>
        <v>1191785</v>
      </c>
      <c r="R11" s="75">
        <f>SUM(R9:R10)</f>
        <v>1204792</v>
      </c>
      <c r="S11" s="80">
        <f t="shared" si="2"/>
        <v>98.92039455773278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1484</v>
      </c>
      <c r="F15" s="82">
        <v>1461</v>
      </c>
      <c r="G15" s="70">
        <f aca="true" t="shared" si="3" ref="G15:G23">E15/F15*100</f>
        <v>101.57426420260096</v>
      </c>
      <c r="H15" s="4"/>
      <c r="I15" s="108" t="s">
        <v>14</v>
      </c>
      <c r="J15" s="34" t="s">
        <v>19</v>
      </c>
      <c r="K15" s="81">
        <f>'H30.5'!K15+E15</f>
        <v>8756</v>
      </c>
      <c r="L15" s="82">
        <f>'H30.5'!L15+F15</f>
        <v>8640</v>
      </c>
      <c r="M15" s="70">
        <f aca="true" t="shared" si="4" ref="M15:M23">K15/L15*100</f>
        <v>101.3425925925926</v>
      </c>
      <c r="O15" s="108" t="s">
        <v>14</v>
      </c>
      <c r="P15" s="34" t="s">
        <v>19</v>
      </c>
      <c r="Q15" s="81">
        <f>E15+'H30.5'!Q15</f>
        <v>3568</v>
      </c>
      <c r="R15" s="82">
        <f>F15+'H30.5'!R15</f>
        <v>3602</v>
      </c>
      <c r="S15" s="70">
        <f aca="true" t="shared" si="5" ref="S15:S23">Q15/R15*100</f>
        <v>99.05607995558023</v>
      </c>
    </row>
    <row r="16" spans="1:19" ht="24" customHeight="1">
      <c r="A16" s="45"/>
      <c r="B16" s="57"/>
      <c r="C16" s="109"/>
      <c r="D16" s="35" t="s">
        <v>20</v>
      </c>
      <c r="E16" s="83">
        <v>1258</v>
      </c>
      <c r="F16" s="84">
        <v>1557</v>
      </c>
      <c r="G16" s="85">
        <f t="shared" si="3"/>
        <v>80.79640333975594</v>
      </c>
      <c r="H16" s="4"/>
      <c r="I16" s="109"/>
      <c r="J16" s="35" t="s">
        <v>20</v>
      </c>
      <c r="K16" s="83">
        <f>'H30.5'!K16+E16</f>
        <v>8709</v>
      </c>
      <c r="L16" s="84">
        <f>'H30.5'!L16+F16</f>
        <v>9727</v>
      </c>
      <c r="M16" s="85">
        <f t="shared" si="4"/>
        <v>89.53428600801891</v>
      </c>
      <c r="O16" s="109"/>
      <c r="P16" s="35" t="s">
        <v>20</v>
      </c>
      <c r="Q16" s="83">
        <f>E16+'H30.5'!Q16</f>
        <v>3657</v>
      </c>
      <c r="R16" s="84">
        <f>F16+'H30.5'!R16</f>
        <v>3873</v>
      </c>
      <c r="S16" s="85">
        <f t="shared" si="5"/>
        <v>94.42292796281953</v>
      </c>
    </row>
    <row r="17" spans="1:19" ht="24" customHeight="1">
      <c r="A17" s="45"/>
      <c r="B17" s="57"/>
      <c r="C17" s="109"/>
      <c r="D17" s="35" t="s">
        <v>21</v>
      </c>
      <c r="E17" s="83">
        <v>127</v>
      </c>
      <c r="F17" s="84">
        <v>107</v>
      </c>
      <c r="G17" s="85">
        <f t="shared" si="3"/>
        <v>118.69158878504673</v>
      </c>
      <c r="H17" s="4"/>
      <c r="I17" s="109"/>
      <c r="J17" s="35" t="s">
        <v>21</v>
      </c>
      <c r="K17" s="83">
        <f>'H30.5'!K17+E17</f>
        <v>669</v>
      </c>
      <c r="L17" s="84">
        <f>'H30.5'!L17+F17</f>
        <v>628</v>
      </c>
      <c r="M17" s="85">
        <f t="shared" si="4"/>
        <v>106.52866242038218</v>
      </c>
      <c r="O17" s="109"/>
      <c r="P17" s="35" t="s">
        <v>21</v>
      </c>
      <c r="Q17" s="83">
        <f>E17+'H30.5'!Q17</f>
        <v>327</v>
      </c>
      <c r="R17" s="84">
        <f>F17+'H30.5'!R17</f>
        <v>246</v>
      </c>
      <c r="S17" s="85">
        <f t="shared" si="5"/>
        <v>132.9268292682927</v>
      </c>
    </row>
    <row r="18" spans="1:19" ht="24" customHeight="1">
      <c r="A18" s="45"/>
      <c r="B18" s="57"/>
      <c r="C18" s="109"/>
      <c r="D18" s="35" t="s">
        <v>22</v>
      </c>
      <c r="E18" s="83">
        <v>283</v>
      </c>
      <c r="F18" s="84">
        <v>318</v>
      </c>
      <c r="G18" s="85">
        <f t="shared" si="3"/>
        <v>88.9937106918239</v>
      </c>
      <c r="H18" s="4"/>
      <c r="I18" s="109"/>
      <c r="J18" s="35" t="s">
        <v>22</v>
      </c>
      <c r="K18" s="83">
        <f>'H30.5'!K18+E18</f>
        <v>1542</v>
      </c>
      <c r="L18" s="84">
        <f>'H30.5'!L18+F18</f>
        <v>1580</v>
      </c>
      <c r="M18" s="85">
        <f t="shared" si="4"/>
        <v>97.59493670886076</v>
      </c>
      <c r="O18" s="109"/>
      <c r="P18" s="35" t="s">
        <v>22</v>
      </c>
      <c r="Q18" s="83">
        <f>E18+'H30.5'!Q18</f>
        <v>730</v>
      </c>
      <c r="R18" s="84">
        <f>F18+'H30.5'!R18</f>
        <v>714</v>
      </c>
      <c r="S18" s="85">
        <f t="shared" si="5"/>
        <v>102.24089635854341</v>
      </c>
    </row>
    <row r="19" spans="1:19" ht="24" customHeight="1">
      <c r="A19" s="45"/>
      <c r="B19" s="57"/>
      <c r="C19" s="109"/>
      <c r="D19" s="35" t="s">
        <v>23</v>
      </c>
      <c r="E19" s="86">
        <v>6</v>
      </c>
      <c r="F19" s="87">
        <v>30</v>
      </c>
      <c r="G19" s="85">
        <f t="shared" si="3"/>
        <v>20</v>
      </c>
      <c r="H19" s="2"/>
      <c r="I19" s="109"/>
      <c r="J19" s="35" t="s">
        <v>23</v>
      </c>
      <c r="K19" s="83">
        <f>'H30.5'!K19+E19</f>
        <v>103</v>
      </c>
      <c r="L19" s="84">
        <f>'H30.5'!L19+F19</f>
        <v>159</v>
      </c>
      <c r="M19" s="85">
        <f t="shared" si="4"/>
        <v>64.77987421383648</v>
      </c>
      <c r="O19" s="109"/>
      <c r="P19" s="35" t="s">
        <v>23</v>
      </c>
      <c r="Q19" s="83">
        <f>E19+'H30.5'!Q19</f>
        <v>40</v>
      </c>
      <c r="R19" s="84">
        <f>F19+'H30.5'!R19</f>
        <v>69</v>
      </c>
      <c r="S19" s="85">
        <f t="shared" si="5"/>
        <v>57.971014492753625</v>
      </c>
    </row>
    <row r="20" spans="1:19" ht="24" customHeight="1">
      <c r="A20" s="45"/>
      <c r="B20" s="57"/>
      <c r="C20" s="109"/>
      <c r="D20" s="35" t="s">
        <v>24</v>
      </c>
      <c r="E20" s="83">
        <v>61</v>
      </c>
      <c r="F20" s="84">
        <v>59</v>
      </c>
      <c r="G20" s="85">
        <f t="shared" si="3"/>
        <v>103.38983050847457</v>
      </c>
      <c r="H20" s="2"/>
      <c r="I20" s="109"/>
      <c r="J20" s="35" t="s">
        <v>24</v>
      </c>
      <c r="K20" s="83">
        <f>'H30.5'!K20+E20</f>
        <v>326</v>
      </c>
      <c r="L20" s="84">
        <f>'H30.5'!L20+F20</f>
        <v>345</v>
      </c>
      <c r="M20" s="85">
        <f t="shared" si="4"/>
        <v>94.4927536231884</v>
      </c>
      <c r="O20" s="109"/>
      <c r="P20" s="35" t="s">
        <v>24</v>
      </c>
      <c r="Q20" s="83">
        <f>E20+'H30.5'!Q20</f>
        <v>134</v>
      </c>
      <c r="R20" s="84">
        <f>F20+'H30.5'!R20</f>
        <v>156</v>
      </c>
      <c r="S20" s="85">
        <f t="shared" si="5"/>
        <v>85.8974358974359</v>
      </c>
    </row>
    <row r="21" spans="1:19" ht="24" customHeight="1" thickBot="1">
      <c r="A21" s="2"/>
      <c r="B21" s="2"/>
      <c r="C21" s="110"/>
      <c r="D21" s="37" t="s">
        <v>25</v>
      </c>
      <c r="E21" s="88">
        <v>6</v>
      </c>
      <c r="F21" s="89">
        <v>2</v>
      </c>
      <c r="G21" s="85">
        <f t="shared" si="3"/>
        <v>300</v>
      </c>
      <c r="H21" s="2"/>
      <c r="I21" s="110"/>
      <c r="J21" s="37" t="s">
        <v>25</v>
      </c>
      <c r="K21" s="88">
        <f>'H30.5'!K21+E21</f>
        <v>32</v>
      </c>
      <c r="L21" s="89">
        <f>'H30.5'!L21+F21</f>
        <v>17</v>
      </c>
      <c r="M21" s="85">
        <f t="shared" si="4"/>
        <v>188.23529411764704</v>
      </c>
      <c r="O21" s="110"/>
      <c r="P21" s="37" t="s">
        <v>25</v>
      </c>
      <c r="Q21" s="88">
        <f>E21+'H30.5'!Q21</f>
        <v>16</v>
      </c>
      <c r="R21" s="89">
        <f>F21+'H30.5'!R21</f>
        <v>6</v>
      </c>
      <c r="S21" s="85">
        <f t="shared" si="5"/>
        <v>266.66666666666663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1399</v>
      </c>
      <c r="F22" s="82">
        <v>1338</v>
      </c>
      <c r="G22" s="70">
        <f t="shared" si="3"/>
        <v>104.55904334828101</v>
      </c>
      <c r="H22" s="2"/>
      <c r="I22" s="111" t="s">
        <v>26</v>
      </c>
      <c r="J22" s="32" t="s">
        <v>27</v>
      </c>
      <c r="K22" s="81">
        <f>'H30.5'!K22+E22</f>
        <v>8793</v>
      </c>
      <c r="L22" s="82">
        <f>'H30.5'!L22+F22</f>
        <v>8500</v>
      </c>
      <c r="M22" s="70">
        <f t="shared" si="4"/>
        <v>103.4470588235294</v>
      </c>
      <c r="O22" s="111" t="s">
        <v>26</v>
      </c>
      <c r="P22" s="32" t="s">
        <v>27</v>
      </c>
      <c r="Q22" s="81">
        <f>E22+'H30.5'!Q22</f>
        <v>3713</v>
      </c>
      <c r="R22" s="82">
        <f>F22+'H30.5'!R22</f>
        <v>3451</v>
      </c>
      <c r="S22" s="70">
        <f t="shared" si="5"/>
        <v>107.59200231816865</v>
      </c>
    </row>
    <row r="23" spans="1:19" ht="24" customHeight="1" thickBot="1">
      <c r="A23" s="2"/>
      <c r="B23" s="2"/>
      <c r="C23" s="112"/>
      <c r="D23" s="36" t="s">
        <v>28</v>
      </c>
      <c r="E23" s="88">
        <v>392</v>
      </c>
      <c r="F23" s="89">
        <v>394</v>
      </c>
      <c r="G23" s="90">
        <f t="shared" si="3"/>
        <v>99.49238578680203</v>
      </c>
      <c r="H23" s="2"/>
      <c r="I23" s="112"/>
      <c r="J23" s="36" t="s">
        <v>28</v>
      </c>
      <c r="K23" s="88">
        <f>'H30.5'!K23+E23</f>
        <v>2353</v>
      </c>
      <c r="L23" s="89">
        <f>'H30.5'!L23+F23</f>
        <v>2091</v>
      </c>
      <c r="M23" s="90">
        <f t="shared" si="4"/>
        <v>112.5298900047824</v>
      </c>
      <c r="O23" s="112"/>
      <c r="P23" s="36" t="s">
        <v>28</v>
      </c>
      <c r="Q23" s="88">
        <f>E23+'H30.5'!Q23</f>
        <v>1081</v>
      </c>
      <c r="R23" s="89">
        <f>F23+'H30.5'!R23</f>
        <v>998</v>
      </c>
      <c r="S23" s="90">
        <f t="shared" si="5"/>
        <v>108.31663326653307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1037</v>
      </c>
      <c r="F27" s="91">
        <v>1079</v>
      </c>
      <c r="G27" s="70">
        <f aca="true" t="shared" si="6" ref="G27:G33">E27/F27*100</f>
        <v>96.10750695088045</v>
      </c>
      <c r="H27" s="2"/>
      <c r="I27" s="108" t="s">
        <v>14</v>
      </c>
      <c r="J27" s="63" t="s">
        <v>30</v>
      </c>
      <c r="K27" s="81">
        <f>'H30.5'!K27+E27</f>
        <v>5802</v>
      </c>
      <c r="L27" s="82">
        <f>'H30.5'!L27+F27</f>
        <v>5896</v>
      </c>
      <c r="M27" s="70">
        <f aca="true" t="shared" si="7" ref="M27:M33">K27/L27*100</f>
        <v>98.40569877883311</v>
      </c>
      <c r="O27" s="108" t="s">
        <v>14</v>
      </c>
      <c r="P27" s="63" t="s">
        <v>30</v>
      </c>
      <c r="Q27" s="81">
        <f>E27+'H30.5'!Q27</f>
        <v>3053</v>
      </c>
      <c r="R27" s="82">
        <f>F27+'H30.5'!R27</f>
        <v>2934</v>
      </c>
      <c r="S27" s="70">
        <f aca="true" t="shared" si="8" ref="S27:S33">Q27/R27*100</f>
        <v>104.05589638718473</v>
      </c>
    </row>
    <row r="28" spans="1:19" ht="24" customHeight="1">
      <c r="A28" s="45"/>
      <c r="B28" s="57"/>
      <c r="C28" s="109"/>
      <c r="D28" s="35" t="s">
        <v>31</v>
      </c>
      <c r="E28" s="86">
        <v>1958</v>
      </c>
      <c r="F28" s="92">
        <v>1983</v>
      </c>
      <c r="G28" s="85">
        <f t="shared" si="6"/>
        <v>98.73928391326274</v>
      </c>
      <c r="H28" s="2"/>
      <c r="I28" s="109"/>
      <c r="J28" s="35" t="s">
        <v>31</v>
      </c>
      <c r="K28" s="83">
        <f>'H30.5'!K28+E28</f>
        <v>12398</v>
      </c>
      <c r="L28" s="84">
        <f>'H30.5'!L28+F28</f>
        <v>12408</v>
      </c>
      <c r="M28" s="85">
        <f t="shared" si="7"/>
        <v>99.91940683430045</v>
      </c>
      <c r="O28" s="109"/>
      <c r="P28" s="35" t="s">
        <v>31</v>
      </c>
      <c r="Q28" s="83">
        <f>E28+'H30.5'!Q28</f>
        <v>6105</v>
      </c>
      <c r="R28" s="84">
        <f>F28+'H30.5'!R28</f>
        <v>5763</v>
      </c>
      <c r="S28" s="85">
        <f t="shared" si="8"/>
        <v>105.93440916189485</v>
      </c>
    </row>
    <row r="29" spans="1:19" ht="24" customHeight="1">
      <c r="A29" s="45"/>
      <c r="B29" s="57"/>
      <c r="C29" s="109"/>
      <c r="D29" s="21" t="s">
        <v>32</v>
      </c>
      <c r="E29" s="93">
        <v>260</v>
      </c>
      <c r="F29" s="94">
        <v>359</v>
      </c>
      <c r="G29" s="73">
        <f t="shared" si="6"/>
        <v>72.42339832869081</v>
      </c>
      <c r="H29" s="2"/>
      <c r="I29" s="109"/>
      <c r="J29" s="21" t="s">
        <v>32</v>
      </c>
      <c r="K29" s="95">
        <f>'H30.5'!K29+E29</f>
        <v>1923</v>
      </c>
      <c r="L29" s="96">
        <f>'H30.5'!L29+F29</f>
        <v>2177</v>
      </c>
      <c r="M29" s="73">
        <f t="shared" si="7"/>
        <v>88.33256775378962</v>
      </c>
      <c r="O29" s="109"/>
      <c r="P29" s="21" t="s">
        <v>32</v>
      </c>
      <c r="Q29" s="95">
        <f>E29+'H30.5'!Q29</f>
        <v>943</v>
      </c>
      <c r="R29" s="96">
        <f>F29+'H30.5'!R29</f>
        <v>942</v>
      </c>
      <c r="S29" s="73">
        <f t="shared" si="8"/>
        <v>100.10615711252655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3255</v>
      </c>
      <c r="F30" s="97">
        <f>SUM(F27:F29)</f>
        <v>3421</v>
      </c>
      <c r="G30" s="80">
        <f t="shared" si="6"/>
        <v>95.14761765565623</v>
      </c>
      <c r="H30" s="2"/>
      <c r="I30" s="110"/>
      <c r="J30" s="61" t="s">
        <v>12</v>
      </c>
      <c r="K30" s="98">
        <f>SUM(K27:K29)</f>
        <v>20123</v>
      </c>
      <c r="L30" s="97">
        <f>SUM(L27:L29)</f>
        <v>20481</v>
      </c>
      <c r="M30" s="80">
        <f t="shared" si="7"/>
        <v>98.25203847468386</v>
      </c>
      <c r="O30" s="110"/>
      <c r="P30" s="61" t="s">
        <v>12</v>
      </c>
      <c r="Q30" s="98">
        <f>SUM(Q27:Q29)</f>
        <v>10101</v>
      </c>
      <c r="R30" s="97">
        <f>SUM(R27:R29)</f>
        <v>9639</v>
      </c>
      <c r="S30" s="80">
        <f t="shared" si="8"/>
        <v>104.79302832244008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632</v>
      </c>
      <c r="F31" s="82">
        <v>604</v>
      </c>
      <c r="G31" s="70">
        <f t="shared" si="6"/>
        <v>104.63576158940397</v>
      </c>
      <c r="H31" s="2"/>
      <c r="I31" s="113" t="s">
        <v>11</v>
      </c>
      <c r="J31" s="64" t="s">
        <v>30</v>
      </c>
      <c r="K31" s="81">
        <f>'H30.5'!K31+E31</f>
        <v>4029</v>
      </c>
      <c r="L31" s="82">
        <f>'H30.5'!L31+F31</f>
        <v>3853</v>
      </c>
      <c r="M31" s="70">
        <f t="shared" si="7"/>
        <v>104.56786919283675</v>
      </c>
      <c r="O31" s="113" t="s">
        <v>11</v>
      </c>
      <c r="P31" s="64" t="s">
        <v>30</v>
      </c>
      <c r="Q31" s="81">
        <f>E31+'H30.5'!Q31</f>
        <v>2342</v>
      </c>
      <c r="R31" s="82">
        <f>F31+'H30.5'!R31</f>
        <v>2224</v>
      </c>
      <c r="S31" s="70">
        <f t="shared" si="8"/>
        <v>105.30575539568345</v>
      </c>
    </row>
    <row r="32" spans="1:19" ht="24" customHeight="1">
      <c r="A32" s="2"/>
      <c r="B32" s="2"/>
      <c r="C32" s="114"/>
      <c r="D32" s="33" t="s">
        <v>33</v>
      </c>
      <c r="E32" s="95">
        <v>4653</v>
      </c>
      <c r="F32" s="96">
        <v>4491</v>
      </c>
      <c r="G32" s="73">
        <f t="shared" si="6"/>
        <v>103.60721442885772</v>
      </c>
      <c r="H32" s="2"/>
      <c r="I32" s="114"/>
      <c r="J32" s="33" t="s">
        <v>33</v>
      </c>
      <c r="K32" s="95">
        <f>'H30.5'!K32+E32</f>
        <v>30883</v>
      </c>
      <c r="L32" s="96">
        <f>'H30.5'!L32+F32</f>
        <v>30489</v>
      </c>
      <c r="M32" s="73">
        <f t="shared" si="7"/>
        <v>101.29226934304177</v>
      </c>
      <c r="O32" s="114"/>
      <c r="P32" s="33" t="s">
        <v>33</v>
      </c>
      <c r="Q32" s="95">
        <f>E32+'H30.5'!Q32</f>
        <v>13540</v>
      </c>
      <c r="R32" s="96">
        <f>F32+'H30.5'!R32</f>
        <v>12436</v>
      </c>
      <c r="S32" s="73">
        <f t="shared" si="8"/>
        <v>108.87745255709231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5285</v>
      </c>
      <c r="F33" s="99">
        <f>SUM(F31:F32)</f>
        <v>5095</v>
      </c>
      <c r="G33" s="80">
        <f t="shared" si="6"/>
        <v>103.72914622178607</v>
      </c>
      <c r="H33" s="2"/>
      <c r="I33" s="115"/>
      <c r="J33" s="62" t="s">
        <v>12</v>
      </c>
      <c r="K33" s="98">
        <f>SUM(K31:K32)</f>
        <v>34912</v>
      </c>
      <c r="L33" s="99">
        <f>SUM(L31:L32)</f>
        <v>34342</v>
      </c>
      <c r="M33" s="80">
        <f t="shared" si="7"/>
        <v>101.6597752023761</v>
      </c>
      <c r="O33" s="115"/>
      <c r="P33" s="62" t="s">
        <v>12</v>
      </c>
      <c r="Q33" s="98">
        <f>SUM(Q31:Q32)</f>
        <v>15882</v>
      </c>
      <c r="R33" s="99">
        <f>SUM(R31:R32)</f>
        <v>14660</v>
      </c>
      <c r="S33" s="80">
        <f t="shared" si="8"/>
        <v>108.3356070941337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15:C21"/>
    <mergeCell ref="I15:I21"/>
    <mergeCell ref="O15:O21"/>
    <mergeCell ref="C22:C23"/>
    <mergeCell ref="I22:I23"/>
    <mergeCell ref="O22:O23"/>
    <mergeCell ref="C27:C30"/>
    <mergeCell ref="I27:I30"/>
    <mergeCell ref="O27:O30"/>
    <mergeCell ref="C31:C33"/>
    <mergeCell ref="I31:I33"/>
    <mergeCell ref="O31:O3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43282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平成30年7月度新車販売実績表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3442</v>
      </c>
      <c r="F6" s="69">
        <f>SUM(F15:F21)</f>
        <v>3134</v>
      </c>
      <c r="G6" s="70">
        <f aca="true" t="shared" si="0" ref="G6:G11">E6/F6*100</f>
        <v>109.82769623484366</v>
      </c>
      <c r="H6" s="4"/>
      <c r="I6" s="46" t="s">
        <v>10</v>
      </c>
      <c r="J6" s="47"/>
      <c r="K6" s="68">
        <f>SUM(K15:K21)</f>
        <v>23579</v>
      </c>
      <c r="L6" s="69">
        <f>SUM(L15:L21)</f>
        <v>24230</v>
      </c>
      <c r="M6" s="70">
        <f aca="true" t="shared" si="1" ref="M6:M11">K6/L6*100</f>
        <v>97.3132480396203</v>
      </c>
      <c r="O6" s="46" t="s">
        <v>10</v>
      </c>
      <c r="P6" s="47"/>
      <c r="Q6" s="68">
        <f>SUM(Q15:Q21)</f>
        <v>11914</v>
      </c>
      <c r="R6" s="69">
        <f>SUM(R15:R21)</f>
        <v>11800</v>
      </c>
      <c r="S6" s="70">
        <f aca="true" t="shared" si="2" ref="S6:S11">Q6/R6*100</f>
        <v>100.96610169491524</v>
      </c>
    </row>
    <row r="7" spans="1:19" ht="24" customHeight="1">
      <c r="A7" s="45"/>
      <c r="B7" s="45"/>
      <c r="C7" s="43" t="s">
        <v>11</v>
      </c>
      <c r="D7" s="44"/>
      <c r="E7" s="71">
        <f>SUM(E22:E23)</f>
        <v>1765</v>
      </c>
      <c r="F7" s="72">
        <f>SUM(F22:F23)</f>
        <v>1553</v>
      </c>
      <c r="G7" s="73">
        <f t="shared" si="0"/>
        <v>113.65099806825498</v>
      </c>
      <c r="H7" s="2"/>
      <c r="I7" s="43" t="s">
        <v>11</v>
      </c>
      <c r="J7" s="44"/>
      <c r="K7" s="71">
        <f>SUM(K22:K23)</f>
        <v>12911</v>
      </c>
      <c r="L7" s="72">
        <f>SUM(L22:L23)</f>
        <v>12144</v>
      </c>
      <c r="M7" s="73">
        <f t="shared" si="1"/>
        <v>106.31587615283267</v>
      </c>
      <c r="O7" s="43" t="s">
        <v>11</v>
      </c>
      <c r="P7" s="44"/>
      <c r="Q7" s="71">
        <f>SUM(Q22:Q23)</f>
        <v>6559</v>
      </c>
      <c r="R7" s="72">
        <f>SUM(R22:R23)</f>
        <v>6002</v>
      </c>
      <c r="S7" s="73">
        <f t="shared" si="2"/>
        <v>109.28023992002667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5207</v>
      </c>
      <c r="F8" s="75">
        <f>SUM(F6:F7)</f>
        <v>4687</v>
      </c>
      <c r="G8" s="76">
        <f t="shared" si="0"/>
        <v>111.09451674845316</v>
      </c>
      <c r="H8" s="4"/>
      <c r="I8" s="59" t="s">
        <v>12</v>
      </c>
      <c r="J8" s="60"/>
      <c r="K8" s="74">
        <f>SUM(K6:K7)</f>
        <v>36490</v>
      </c>
      <c r="L8" s="75">
        <f>SUM(L6:L7)</f>
        <v>36374</v>
      </c>
      <c r="M8" s="76">
        <f t="shared" si="1"/>
        <v>100.3189091109034</v>
      </c>
      <c r="O8" s="59" t="s">
        <v>12</v>
      </c>
      <c r="P8" s="60"/>
      <c r="Q8" s="74">
        <f>SUM(Q6:Q7)</f>
        <v>18473</v>
      </c>
      <c r="R8" s="75">
        <f>SUM(R6:R7)</f>
        <v>17802</v>
      </c>
      <c r="S8" s="76">
        <f t="shared" si="2"/>
        <v>103.7692394113021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281876</v>
      </c>
      <c r="F9" s="77">
        <v>278517</v>
      </c>
      <c r="G9" s="70">
        <f t="shared" si="0"/>
        <v>101.20603051160253</v>
      </c>
      <c r="H9" s="4"/>
      <c r="I9" s="20" t="s">
        <v>13</v>
      </c>
      <c r="J9" s="32" t="s">
        <v>14</v>
      </c>
      <c r="K9" s="68">
        <f>E9+'H30.6'!K9</f>
        <v>2014234</v>
      </c>
      <c r="L9" s="69">
        <f>F9+'H30.6'!L9</f>
        <v>2086767</v>
      </c>
      <c r="M9" s="70">
        <f t="shared" si="1"/>
        <v>96.5241447655632</v>
      </c>
      <c r="O9" s="20" t="s">
        <v>13</v>
      </c>
      <c r="P9" s="32" t="s">
        <v>14</v>
      </c>
      <c r="Q9" s="68">
        <f>E9+'H30.6'!Q9</f>
        <v>1036050</v>
      </c>
      <c r="R9" s="69">
        <f>F9+'H30.6'!R9</f>
        <v>1055993</v>
      </c>
      <c r="S9" s="70">
        <f t="shared" si="2"/>
        <v>98.11144581450823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159657</v>
      </c>
      <c r="F10" s="79">
        <v>149030</v>
      </c>
      <c r="G10" s="73">
        <f t="shared" si="0"/>
        <v>107.13077903777763</v>
      </c>
      <c r="H10" s="4"/>
      <c r="I10" s="22" t="s">
        <v>15</v>
      </c>
      <c r="J10" s="33" t="s">
        <v>11</v>
      </c>
      <c r="K10" s="71">
        <f>E10+'H30.6'!K10</f>
        <v>1159777</v>
      </c>
      <c r="L10" s="72">
        <f>F10+'H30.6'!L10</f>
        <v>1123321</v>
      </c>
      <c r="M10" s="73">
        <f t="shared" si="1"/>
        <v>103.24537687802507</v>
      </c>
      <c r="O10" s="22" t="s">
        <v>15</v>
      </c>
      <c r="P10" s="33" t="s">
        <v>11</v>
      </c>
      <c r="Q10" s="100">
        <f>E10+'H30.6'!Q10</f>
        <v>597268</v>
      </c>
      <c r="R10" s="72">
        <f>F10+'H30.6'!R10</f>
        <v>576346</v>
      </c>
      <c r="S10" s="73">
        <f t="shared" si="2"/>
        <v>103.63011107910873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441533</v>
      </c>
      <c r="F11" s="75">
        <f>SUM(F9:F10)</f>
        <v>427547</v>
      </c>
      <c r="G11" s="80">
        <f t="shared" si="0"/>
        <v>103.2712193045443</v>
      </c>
      <c r="H11" s="4"/>
      <c r="I11" s="19" t="s">
        <v>16</v>
      </c>
      <c r="J11" s="61" t="s">
        <v>12</v>
      </c>
      <c r="K11" s="74">
        <f>SUM(K9:K10)</f>
        <v>3174011</v>
      </c>
      <c r="L11" s="75">
        <f>SUM(L9:L10)</f>
        <v>3210088</v>
      </c>
      <c r="M11" s="80">
        <f t="shared" si="1"/>
        <v>98.87613672896195</v>
      </c>
      <c r="O11" s="19" t="s">
        <v>16</v>
      </c>
      <c r="P11" s="61" t="s">
        <v>12</v>
      </c>
      <c r="Q11" s="74">
        <f>SUM(Q9:Q10)</f>
        <v>1633318</v>
      </c>
      <c r="R11" s="75">
        <f>SUM(R9:R10)</f>
        <v>1632339</v>
      </c>
      <c r="S11" s="80">
        <f t="shared" si="2"/>
        <v>100.05997528699615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1506</v>
      </c>
      <c r="F15" s="82">
        <v>1285</v>
      </c>
      <c r="G15" s="70">
        <f aca="true" t="shared" si="3" ref="G15:G23">E15/F15*100</f>
        <v>117.19844357976655</v>
      </c>
      <c r="H15" s="4"/>
      <c r="I15" s="108" t="s">
        <v>14</v>
      </c>
      <c r="J15" s="34" t="s">
        <v>19</v>
      </c>
      <c r="K15" s="81">
        <f>'H30.6'!K15+E15</f>
        <v>10262</v>
      </c>
      <c r="L15" s="82">
        <f>'H30.6'!L15+F15</f>
        <v>9925</v>
      </c>
      <c r="M15" s="70">
        <f aca="true" t="shared" si="4" ref="M15:M23">K15/L15*100</f>
        <v>103.39546599496221</v>
      </c>
      <c r="O15" s="108" t="s">
        <v>14</v>
      </c>
      <c r="P15" s="34" t="s">
        <v>19</v>
      </c>
      <c r="Q15" s="81">
        <f>E15+'H30.6'!Q15</f>
        <v>5074</v>
      </c>
      <c r="R15" s="82">
        <f>F15+'H30.6'!R15</f>
        <v>4887</v>
      </c>
      <c r="S15" s="70">
        <f aca="true" t="shared" si="5" ref="S15:S23">Q15/R15*100</f>
        <v>103.82647841211377</v>
      </c>
    </row>
    <row r="16" spans="1:19" ht="24" customHeight="1">
      <c r="A16" s="45"/>
      <c r="B16" s="57"/>
      <c r="C16" s="109"/>
      <c r="D16" s="35" t="s">
        <v>20</v>
      </c>
      <c r="E16" s="83">
        <v>1459</v>
      </c>
      <c r="F16" s="84">
        <v>1370</v>
      </c>
      <c r="G16" s="85">
        <f t="shared" si="3"/>
        <v>106.4963503649635</v>
      </c>
      <c r="H16" s="4"/>
      <c r="I16" s="109"/>
      <c r="J16" s="35" t="s">
        <v>20</v>
      </c>
      <c r="K16" s="83">
        <f>'H30.6'!K16+E16</f>
        <v>10168</v>
      </c>
      <c r="L16" s="84">
        <f>'H30.6'!L16+F16</f>
        <v>11097</v>
      </c>
      <c r="M16" s="85">
        <f t="shared" si="4"/>
        <v>91.62836802739479</v>
      </c>
      <c r="O16" s="109"/>
      <c r="P16" s="35" t="s">
        <v>20</v>
      </c>
      <c r="Q16" s="83">
        <f>E16+'H30.6'!Q16</f>
        <v>5116</v>
      </c>
      <c r="R16" s="84">
        <f>F16+'H30.6'!R16</f>
        <v>5243</v>
      </c>
      <c r="S16" s="85">
        <f t="shared" si="5"/>
        <v>97.57772267785619</v>
      </c>
    </row>
    <row r="17" spans="1:19" ht="24" customHeight="1">
      <c r="A17" s="45"/>
      <c r="B17" s="57"/>
      <c r="C17" s="109"/>
      <c r="D17" s="35" t="s">
        <v>21</v>
      </c>
      <c r="E17" s="83">
        <v>139</v>
      </c>
      <c r="F17" s="84">
        <v>130</v>
      </c>
      <c r="G17" s="85">
        <f t="shared" si="3"/>
        <v>106.92307692307692</v>
      </c>
      <c r="H17" s="4"/>
      <c r="I17" s="109"/>
      <c r="J17" s="35" t="s">
        <v>21</v>
      </c>
      <c r="K17" s="83">
        <f>'H30.6'!K17+E17</f>
        <v>808</v>
      </c>
      <c r="L17" s="84">
        <f>'H30.6'!L17+F17</f>
        <v>758</v>
      </c>
      <c r="M17" s="85">
        <f t="shared" si="4"/>
        <v>106.59630606860158</v>
      </c>
      <c r="O17" s="109"/>
      <c r="P17" s="35" t="s">
        <v>21</v>
      </c>
      <c r="Q17" s="83">
        <f>E17+'H30.6'!Q17</f>
        <v>466</v>
      </c>
      <c r="R17" s="84">
        <f>F17+'H30.6'!R17</f>
        <v>376</v>
      </c>
      <c r="S17" s="85">
        <f t="shared" si="5"/>
        <v>123.93617021276594</v>
      </c>
    </row>
    <row r="18" spans="1:19" ht="24" customHeight="1">
      <c r="A18" s="45"/>
      <c r="B18" s="57"/>
      <c r="C18" s="109"/>
      <c r="D18" s="35" t="s">
        <v>22</v>
      </c>
      <c r="E18" s="83">
        <v>245</v>
      </c>
      <c r="F18" s="84">
        <v>267</v>
      </c>
      <c r="G18" s="85">
        <f t="shared" si="3"/>
        <v>91.76029962546816</v>
      </c>
      <c r="H18" s="4"/>
      <c r="I18" s="109"/>
      <c r="J18" s="35" t="s">
        <v>22</v>
      </c>
      <c r="K18" s="83">
        <f>'H30.6'!K18+E18</f>
        <v>1787</v>
      </c>
      <c r="L18" s="84">
        <f>'H30.6'!L18+F18</f>
        <v>1847</v>
      </c>
      <c r="M18" s="85">
        <f t="shared" si="4"/>
        <v>96.7514889009204</v>
      </c>
      <c r="O18" s="109"/>
      <c r="P18" s="35" t="s">
        <v>22</v>
      </c>
      <c r="Q18" s="83">
        <f>E18+'H30.6'!Q18</f>
        <v>975</v>
      </c>
      <c r="R18" s="84">
        <f>F18+'H30.6'!R18</f>
        <v>981</v>
      </c>
      <c r="S18" s="85">
        <f t="shared" si="5"/>
        <v>99.38837920489296</v>
      </c>
    </row>
    <row r="19" spans="1:19" ht="24" customHeight="1">
      <c r="A19" s="45"/>
      <c r="B19" s="57"/>
      <c r="C19" s="109"/>
      <c r="D19" s="35" t="s">
        <v>23</v>
      </c>
      <c r="E19" s="86">
        <v>23</v>
      </c>
      <c r="F19" s="87">
        <v>22</v>
      </c>
      <c r="G19" s="85">
        <f t="shared" si="3"/>
        <v>104.54545454545455</v>
      </c>
      <c r="H19" s="2"/>
      <c r="I19" s="109"/>
      <c r="J19" s="35" t="s">
        <v>23</v>
      </c>
      <c r="K19" s="83">
        <f>'H30.6'!K19+E19</f>
        <v>126</v>
      </c>
      <c r="L19" s="84">
        <f>'H30.6'!L19+F19</f>
        <v>181</v>
      </c>
      <c r="M19" s="85">
        <f t="shared" si="4"/>
        <v>69.61325966850829</v>
      </c>
      <c r="O19" s="109"/>
      <c r="P19" s="35" t="s">
        <v>23</v>
      </c>
      <c r="Q19" s="83">
        <f>E19+'H30.6'!Q19</f>
        <v>63</v>
      </c>
      <c r="R19" s="84">
        <f>F19+'H30.6'!R19</f>
        <v>91</v>
      </c>
      <c r="S19" s="85">
        <f t="shared" si="5"/>
        <v>69.23076923076923</v>
      </c>
    </row>
    <row r="20" spans="1:19" ht="24" customHeight="1">
      <c r="A20" s="45"/>
      <c r="B20" s="57"/>
      <c r="C20" s="109"/>
      <c r="D20" s="35" t="s">
        <v>24</v>
      </c>
      <c r="E20" s="83">
        <v>61</v>
      </c>
      <c r="F20" s="84">
        <v>50</v>
      </c>
      <c r="G20" s="85">
        <f t="shared" si="3"/>
        <v>122</v>
      </c>
      <c r="H20" s="2"/>
      <c r="I20" s="109"/>
      <c r="J20" s="35" t="s">
        <v>24</v>
      </c>
      <c r="K20" s="83">
        <f>'H30.6'!K20+E20</f>
        <v>387</v>
      </c>
      <c r="L20" s="84">
        <f>'H30.6'!L20+F20</f>
        <v>395</v>
      </c>
      <c r="M20" s="85">
        <f t="shared" si="4"/>
        <v>97.9746835443038</v>
      </c>
      <c r="O20" s="109"/>
      <c r="P20" s="35" t="s">
        <v>24</v>
      </c>
      <c r="Q20" s="83">
        <f>E20+'H30.6'!Q20</f>
        <v>195</v>
      </c>
      <c r="R20" s="84">
        <f>F20+'H30.6'!R20</f>
        <v>206</v>
      </c>
      <c r="S20" s="85">
        <f t="shared" si="5"/>
        <v>94.66019417475728</v>
      </c>
    </row>
    <row r="21" spans="1:19" ht="24" customHeight="1" thickBot="1">
      <c r="A21" s="2"/>
      <c r="B21" s="2"/>
      <c r="C21" s="110"/>
      <c r="D21" s="37" t="s">
        <v>25</v>
      </c>
      <c r="E21" s="88">
        <v>9</v>
      </c>
      <c r="F21" s="89">
        <v>10</v>
      </c>
      <c r="G21" s="85">
        <f t="shared" si="3"/>
        <v>90</v>
      </c>
      <c r="H21" s="2"/>
      <c r="I21" s="110"/>
      <c r="J21" s="37" t="s">
        <v>25</v>
      </c>
      <c r="K21" s="88">
        <f>'H30.6'!K21+E21</f>
        <v>41</v>
      </c>
      <c r="L21" s="89">
        <f>'H30.6'!L21+F21</f>
        <v>27</v>
      </c>
      <c r="M21" s="85">
        <f t="shared" si="4"/>
        <v>151.85185185185185</v>
      </c>
      <c r="O21" s="110"/>
      <c r="P21" s="37" t="s">
        <v>25</v>
      </c>
      <c r="Q21" s="88">
        <f>E21+'H30.6'!Q21</f>
        <v>25</v>
      </c>
      <c r="R21" s="89">
        <f>F21+'H30.6'!R21</f>
        <v>16</v>
      </c>
      <c r="S21" s="85">
        <f t="shared" si="5"/>
        <v>156.25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1348</v>
      </c>
      <c r="F22" s="82">
        <v>1202</v>
      </c>
      <c r="G22" s="70">
        <f t="shared" si="3"/>
        <v>112.14642262895174</v>
      </c>
      <c r="H22" s="2"/>
      <c r="I22" s="111" t="s">
        <v>26</v>
      </c>
      <c r="J22" s="32" t="s">
        <v>27</v>
      </c>
      <c r="K22" s="81">
        <f>'H30.6'!K22+E22</f>
        <v>10141</v>
      </c>
      <c r="L22" s="82">
        <f>'H30.6'!L22+F22</f>
        <v>9702</v>
      </c>
      <c r="M22" s="70">
        <f t="shared" si="4"/>
        <v>104.52484023912596</v>
      </c>
      <c r="O22" s="111" t="s">
        <v>26</v>
      </c>
      <c r="P22" s="32" t="s">
        <v>27</v>
      </c>
      <c r="Q22" s="81">
        <f>E22+'H30.6'!Q22</f>
        <v>5061</v>
      </c>
      <c r="R22" s="82">
        <f>F22+'H30.6'!R22</f>
        <v>4653</v>
      </c>
      <c r="S22" s="70">
        <f t="shared" si="5"/>
        <v>108.7685364281109</v>
      </c>
    </row>
    <row r="23" spans="1:19" ht="24" customHeight="1" thickBot="1">
      <c r="A23" s="2"/>
      <c r="B23" s="2"/>
      <c r="C23" s="112"/>
      <c r="D23" s="36" t="s">
        <v>28</v>
      </c>
      <c r="E23" s="88">
        <v>417</v>
      </c>
      <c r="F23" s="89">
        <v>351</v>
      </c>
      <c r="G23" s="90">
        <f t="shared" si="3"/>
        <v>118.80341880341881</v>
      </c>
      <c r="H23" s="2"/>
      <c r="I23" s="112"/>
      <c r="J23" s="36" t="s">
        <v>28</v>
      </c>
      <c r="K23" s="88">
        <f>'H30.6'!K23+E23</f>
        <v>2770</v>
      </c>
      <c r="L23" s="89">
        <f>'H30.6'!L23+F23</f>
        <v>2442</v>
      </c>
      <c r="M23" s="90">
        <f t="shared" si="4"/>
        <v>113.43161343161343</v>
      </c>
      <c r="O23" s="112"/>
      <c r="P23" s="36" t="s">
        <v>28</v>
      </c>
      <c r="Q23" s="88">
        <f>E23+'H30.6'!Q23</f>
        <v>1498</v>
      </c>
      <c r="R23" s="89">
        <f>F23+'H30.6'!R23</f>
        <v>1349</v>
      </c>
      <c r="S23" s="90">
        <f t="shared" si="5"/>
        <v>111.04521868050408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945</v>
      </c>
      <c r="F27" s="91">
        <v>963</v>
      </c>
      <c r="G27" s="70">
        <f aca="true" t="shared" si="6" ref="G27:G33">E27/F27*100</f>
        <v>98.13084112149532</v>
      </c>
      <c r="H27" s="2"/>
      <c r="I27" s="108" t="s">
        <v>14</v>
      </c>
      <c r="J27" s="63" t="s">
        <v>30</v>
      </c>
      <c r="K27" s="81">
        <f>'H30.6'!K27+E27</f>
        <v>6747</v>
      </c>
      <c r="L27" s="82">
        <f>'H30.6'!L27+F27</f>
        <v>6859</v>
      </c>
      <c r="M27" s="70">
        <f aca="true" t="shared" si="7" ref="M27:M33">K27/L27*100</f>
        <v>98.36710890800408</v>
      </c>
      <c r="O27" s="108" t="s">
        <v>14</v>
      </c>
      <c r="P27" s="63" t="s">
        <v>30</v>
      </c>
      <c r="Q27" s="81">
        <f>E27+'H30.6'!Q27</f>
        <v>3998</v>
      </c>
      <c r="R27" s="82">
        <f>F27+'H30.6'!R27</f>
        <v>3897</v>
      </c>
      <c r="S27" s="70">
        <f aca="true" t="shared" si="8" ref="S27:S33">Q27/R27*100</f>
        <v>102.59173723376958</v>
      </c>
    </row>
    <row r="28" spans="1:19" ht="24" customHeight="1">
      <c r="A28" s="45"/>
      <c r="B28" s="57"/>
      <c r="C28" s="109"/>
      <c r="D28" s="35" t="s">
        <v>31</v>
      </c>
      <c r="E28" s="86">
        <v>1865</v>
      </c>
      <c r="F28" s="92">
        <v>1766</v>
      </c>
      <c r="G28" s="85">
        <f t="shared" si="6"/>
        <v>105.60588901472255</v>
      </c>
      <c r="H28" s="2"/>
      <c r="I28" s="109"/>
      <c r="J28" s="35" t="s">
        <v>31</v>
      </c>
      <c r="K28" s="83">
        <f>'H30.6'!K28+E28</f>
        <v>14263</v>
      </c>
      <c r="L28" s="84">
        <f>'H30.6'!L28+F28</f>
        <v>14174</v>
      </c>
      <c r="M28" s="85">
        <f t="shared" si="7"/>
        <v>100.62791025821926</v>
      </c>
      <c r="O28" s="109"/>
      <c r="P28" s="35" t="s">
        <v>31</v>
      </c>
      <c r="Q28" s="83">
        <f>E28+'H30.6'!Q28</f>
        <v>7970</v>
      </c>
      <c r="R28" s="84">
        <f>F28+'H30.6'!R28</f>
        <v>7529</v>
      </c>
      <c r="S28" s="85">
        <f t="shared" si="8"/>
        <v>105.8573515739142</v>
      </c>
    </row>
    <row r="29" spans="1:19" ht="24" customHeight="1">
      <c r="A29" s="45"/>
      <c r="B29" s="57"/>
      <c r="C29" s="109"/>
      <c r="D29" s="21" t="s">
        <v>32</v>
      </c>
      <c r="E29" s="93">
        <v>312</v>
      </c>
      <c r="F29" s="94">
        <v>380</v>
      </c>
      <c r="G29" s="73">
        <f t="shared" si="6"/>
        <v>82.10526315789474</v>
      </c>
      <c r="H29" s="2"/>
      <c r="I29" s="109"/>
      <c r="J29" s="21" t="s">
        <v>32</v>
      </c>
      <c r="K29" s="95">
        <f>'H30.6'!K29+E29</f>
        <v>2235</v>
      </c>
      <c r="L29" s="96">
        <f>'H30.6'!L29+F29</f>
        <v>2557</v>
      </c>
      <c r="M29" s="73">
        <f t="shared" si="7"/>
        <v>87.40711771607353</v>
      </c>
      <c r="O29" s="109"/>
      <c r="P29" s="21" t="s">
        <v>32</v>
      </c>
      <c r="Q29" s="95">
        <f>E29+'H30.6'!Q29</f>
        <v>1255</v>
      </c>
      <c r="R29" s="96">
        <f>F29+'H30.6'!R29</f>
        <v>1322</v>
      </c>
      <c r="S29" s="73">
        <f t="shared" si="8"/>
        <v>94.93192133131618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3122</v>
      </c>
      <c r="F30" s="97">
        <f>SUM(F27:F29)</f>
        <v>3109</v>
      </c>
      <c r="G30" s="80">
        <f t="shared" si="6"/>
        <v>100.41814088131231</v>
      </c>
      <c r="H30" s="2"/>
      <c r="I30" s="110"/>
      <c r="J30" s="61" t="s">
        <v>12</v>
      </c>
      <c r="K30" s="98">
        <f>SUM(K27:K29)</f>
        <v>23245</v>
      </c>
      <c r="L30" s="97">
        <f>SUM(L27:L29)</f>
        <v>23590</v>
      </c>
      <c r="M30" s="80">
        <f t="shared" si="7"/>
        <v>98.53751589656635</v>
      </c>
      <c r="O30" s="110"/>
      <c r="P30" s="61" t="s">
        <v>12</v>
      </c>
      <c r="Q30" s="98">
        <f>SUM(Q27:Q29)</f>
        <v>13223</v>
      </c>
      <c r="R30" s="97">
        <f>SUM(R27:R29)</f>
        <v>12748</v>
      </c>
      <c r="S30" s="80">
        <f t="shared" si="8"/>
        <v>103.72607467838093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613</v>
      </c>
      <c r="F31" s="82">
        <v>554</v>
      </c>
      <c r="G31" s="70">
        <f t="shared" si="6"/>
        <v>110.64981949458483</v>
      </c>
      <c r="H31" s="2"/>
      <c r="I31" s="113" t="s">
        <v>11</v>
      </c>
      <c r="J31" s="64" t="s">
        <v>30</v>
      </c>
      <c r="K31" s="81">
        <f>'H30.6'!K31+E31</f>
        <v>4642</v>
      </c>
      <c r="L31" s="82">
        <f>'H30.6'!L31+F31</f>
        <v>4407</v>
      </c>
      <c r="M31" s="70">
        <f t="shared" si="7"/>
        <v>105.33242568640799</v>
      </c>
      <c r="O31" s="113" t="s">
        <v>11</v>
      </c>
      <c r="P31" s="64" t="s">
        <v>30</v>
      </c>
      <c r="Q31" s="81">
        <f>E31+'H30.6'!Q31</f>
        <v>2955</v>
      </c>
      <c r="R31" s="82">
        <f>F31+'H30.6'!R31</f>
        <v>2778</v>
      </c>
      <c r="S31" s="70">
        <f t="shared" si="8"/>
        <v>106.37149028077755</v>
      </c>
    </row>
    <row r="32" spans="1:19" ht="24" customHeight="1">
      <c r="A32" s="2"/>
      <c r="B32" s="2"/>
      <c r="C32" s="114"/>
      <c r="D32" s="33" t="s">
        <v>33</v>
      </c>
      <c r="E32" s="95">
        <v>4518</v>
      </c>
      <c r="F32" s="96">
        <v>4499</v>
      </c>
      <c r="G32" s="73">
        <f t="shared" si="6"/>
        <v>100.42231607023784</v>
      </c>
      <c r="H32" s="2"/>
      <c r="I32" s="114"/>
      <c r="J32" s="33" t="s">
        <v>33</v>
      </c>
      <c r="K32" s="95">
        <f>'H30.6'!K32+E32</f>
        <v>35401</v>
      </c>
      <c r="L32" s="96">
        <f>'H30.6'!L32+F32</f>
        <v>34988</v>
      </c>
      <c r="M32" s="73">
        <f t="shared" si="7"/>
        <v>101.18040471018634</v>
      </c>
      <c r="O32" s="114"/>
      <c r="P32" s="33" t="s">
        <v>33</v>
      </c>
      <c r="Q32" s="95">
        <f>E32+'H30.6'!Q32</f>
        <v>18058</v>
      </c>
      <c r="R32" s="96">
        <f>F32+'H30.6'!R32</f>
        <v>16935</v>
      </c>
      <c r="S32" s="73">
        <f t="shared" si="8"/>
        <v>106.63123708296428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5131</v>
      </c>
      <c r="F33" s="99">
        <f>SUM(F31:F32)</f>
        <v>5053</v>
      </c>
      <c r="G33" s="80">
        <f t="shared" si="6"/>
        <v>101.54363744310311</v>
      </c>
      <c r="H33" s="2"/>
      <c r="I33" s="115"/>
      <c r="J33" s="62" t="s">
        <v>12</v>
      </c>
      <c r="K33" s="98">
        <f>SUM(K31:K32)</f>
        <v>40043</v>
      </c>
      <c r="L33" s="99">
        <f>SUM(L31:L32)</f>
        <v>39395</v>
      </c>
      <c r="M33" s="80">
        <f t="shared" si="7"/>
        <v>101.64487879172484</v>
      </c>
      <c r="O33" s="115"/>
      <c r="P33" s="62" t="s">
        <v>12</v>
      </c>
      <c r="Q33" s="98">
        <f>SUM(Q31:Q32)</f>
        <v>21013</v>
      </c>
      <c r="R33" s="99">
        <f>SUM(R31:R32)</f>
        <v>19713</v>
      </c>
      <c r="S33" s="80">
        <f t="shared" si="8"/>
        <v>106.5946329833105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15:C21"/>
    <mergeCell ref="I15:I21"/>
    <mergeCell ref="O15:O21"/>
    <mergeCell ref="C22:C23"/>
    <mergeCell ref="I22:I23"/>
    <mergeCell ref="O22:O23"/>
    <mergeCell ref="C27:C30"/>
    <mergeCell ref="I27:I30"/>
    <mergeCell ref="O27:O30"/>
    <mergeCell ref="C31:C33"/>
    <mergeCell ref="I31:I33"/>
    <mergeCell ref="O31:O3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K15" sqref="K15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43313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"平成"&amp;YEAR(A1)-1988&amp;"年"&amp;MONTH(A1)&amp;"月度新車販売実績表"</f>
        <v>平成30年8月度新車販売実績表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2522</v>
      </c>
      <c r="F6" s="69">
        <f>SUM(F15:F21)</f>
        <v>2489</v>
      </c>
      <c r="G6" s="70">
        <f aca="true" t="shared" si="0" ref="G6:G11">E6/F6*100</f>
        <v>101.32583366813981</v>
      </c>
      <c r="H6" s="4"/>
      <c r="I6" s="46" t="s">
        <v>10</v>
      </c>
      <c r="J6" s="47"/>
      <c r="K6" s="68">
        <f>SUM(K15:K21)</f>
        <v>26101</v>
      </c>
      <c r="L6" s="69">
        <f>SUM(L15:L21)</f>
        <v>26719</v>
      </c>
      <c r="M6" s="70">
        <f aca="true" t="shared" si="1" ref="M6:M11">K6/L6*100</f>
        <v>97.68703918559827</v>
      </c>
      <c r="O6" s="46" t="s">
        <v>10</v>
      </c>
      <c r="P6" s="47"/>
      <c r="Q6" s="68">
        <f>SUM(Q15:Q21)</f>
        <v>14436</v>
      </c>
      <c r="R6" s="69">
        <f>SUM(R15:R21)</f>
        <v>14289</v>
      </c>
      <c r="S6" s="70">
        <f aca="true" t="shared" si="2" ref="S6:S11">Q6/R6*100</f>
        <v>101.0287633844216</v>
      </c>
    </row>
    <row r="7" spans="1:19" ht="24" customHeight="1">
      <c r="A7" s="45"/>
      <c r="B7" s="45"/>
      <c r="C7" s="43" t="s">
        <v>11</v>
      </c>
      <c r="D7" s="44"/>
      <c r="E7" s="71">
        <f>SUM(E22:E23)</f>
        <v>1324</v>
      </c>
      <c r="F7" s="72">
        <f>SUM(F22:F23)</f>
        <v>1194</v>
      </c>
      <c r="G7" s="73">
        <f t="shared" si="0"/>
        <v>110.88777219430486</v>
      </c>
      <c r="H7" s="2"/>
      <c r="I7" s="43" t="s">
        <v>11</v>
      </c>
      <c r="J7" s="44"/>
      <c r="K7" s="71">
        <f>SUM(K22:K23)</f>
        <v>14235</v>
      </c>
      <c r="L7" s="72">
        <f>SUM(L22:L23)</f>
        <v>13338</v>
      </c>
      <c r="M7" s="73">
        <f t="shared" si="1"/>
        <v>106.7251461988304</v>
      </c>
      <c r="O7" s="43" t="s">
        <v>11</v>
      </c>
      <c r="P7" s="44"/>
      <c r="Q7" s="71">
        <f>SUM(Q22:Q23)</f>
        <v>7883</v>
      </c>
      <c r="R7" s="72">
        <f>SUM(R22:R23)</f>
        <v>7196</v>
      </c>
      <c r="S7" s="73">
        <f t="shared" si="2"/>
        <v>109.54697053918845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3846</v>
      </c>
      <c r="F8" s="75">
        <f>SUM(F6:F7)</f>
        <v>3683</v>
      </c>
      <c r="G8" s="76">
        <f t="shared" si="0"/>
        <v>104.42573988596253</v>
      </c>
      <c r="H8" s="4"/>
      <c r="I8" s="59" t="s">
        <v>12</v>
      </c>
      <c r="J8" s="60"/>
      <c r="K8" s="74">
        <f>SUM(K6:K7)</f>
        <v>40336</v>
      </c>
      <c r="L8" s="75">
        <f>SUM(L6:L7)</f>
        <v>40057</v>
      </c>
      <c r="M8" s="76">
        <f t="shared" si="1"/>
        <v>100.69650747684548</v>
      </c>
      <c r="O8" s="59" t="s">
        <v>12</v>
      </c>
      <c r="P8" s="60"/>
      <c r="Q8" s="74">
        <f>SUM(Q6:Q7)</f>
        <v>22319</v>
      </c>
      <c r="R8" s="75">
        <f>SUM(R6:R7)</f>
        <v>21485</v>
      </c>
      <c r="S8" s="76">
        <f t="shared" si="2"/>
        <v>103.88177798464045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233358</v>
      </c>
      <c r="F9" s="77">
        <v>233810</v>
      </c>
      <c r="G9" s="70">
        <f t="shared" si="0"/>
        <v>99.80668063812497</v>
      </c>
      <c r="H9" s="4"/>
      <c r="I9" s="20" t="s">
        <v>13</v>
      </c>
      <c r="J9" s="32" t="s">
        <v>14</v>
      </c>
      <c r="K9" s="68">
        <f>E9+'H30.7'!K9</f>
        <v>2247592</v>
      </c>
      <c r="L9" s="69">
        <f>F9+'H30.7'!L9</f>
        <v>2320577</v>
      </c>
      <c r="M9" s="70">
        <f t="shared" si="1"/>
        <v>96.85487704135653</v>
      </c>
      <c r="O9" s="20" t="s">
        <v>13</v>
      </c>
      <c r="P9" s="32" t="s">
        <v>14</v>
      </c>
      <c r="Q9" s="68">
        <f>E9+'H30.7'!Q9</f>
        <v>1269408</v>
      </c>
      <c r="R9" s="69">
        <f>F9+'H30.7'!R9</f>
        <v>1289803</v>
      </c>
      <c r="S9" s="70">
        <f t="shared" si="2"/>
        <v>98.4187507704665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130860</v>
      </c>
      <c r="F10" s="79">
        <v>121497</v>
      </c>
      <c r="G10" s="73">
        <f t="shared" si="0"/>
        <v>107.70636312007704</v>
      </c>
      <c r="H10" s="4"/>
      <c r="I10" s="22" t="s">
        <v>15</v>
      </c>
      <c r="J10" s="33" t="s">
        <v>11</v>
      </c>
      <c r="K10" s="71">
        <f>E10+'H30.7'!K10</f>
        <v>1290637</v>
      </c>
      <c r="L10" s="72">
        <f>F10+'H30.7'!L10</f>
        <v>1244818</v>
      </c>
      <c r="M10" s="73">
        <f t="shared" si="1"/>
        <v>103.68077903757818</v>
      </c>
      <c r="O10" s="22" t="s">
        <v>15</v>
      </c>
      <c r="P10" s="33" t="s">
        <v>11</v>
      </c>
      <c r="Q10" s="100">
        <f>E10+'H30.7'!Q10</f>
        <v>728128</v>
      </c>
      <c r="R10" s="72">
        <f>F10+'H30.7'!R10</f>
        <v>697843</v>
      </c>
      <c r="S10" s="73">
        <f t="shared" si="2"/>
        <v>104.33980135933155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364218</v>
      </c>
      <c r="F11" s="75">
        <f>SUM(F9:F10)</f>
        <v>355307</v>
      </c>
      <c r="G11" s="80">
        <f t="shared" si="0"/>
        <v>102.50797197916168</v>
      </c>
      <c r="H11" s="4"/>
      <c r="I11" s="19" t="s">
        <v>16</v>
      </c>
      <c r="J11" s="61" t="s">
        <v>12</v>
      </c>
      <c r="K11" s="74">
        <f>SUM(K9:K10)</f>
        <v>3538229</v>
      </c>
      <c r="L11" s="75">
        <f>SUM(L9:L10)</f>
        <v>3565395</v>
      </c>
      <c r="M11" s="80">
        <f t="shared" si="1"/>
        <v>99.23806478665057</v>
      </c>
      <c r="O11" s="19" t="s">
        <v>16</v>
      </c>
      <c r="P11" s="61" t="s">
        <v>12</v>
      </c>
      <c r="Q11" s="74">
        <f>SUM(Q9:Q10)</f>
        <v>1997536</v>
      </c>
      <c r="R11" s="75">
        <f>SUM(R9:R10)</f>
        <v>1987646</v>
      </c>
      <c r="S11" s="80">
        <f t="shared" si="2"/>
        <v>100.49757351158104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8" t="s">
        <v>14</v>
      </c>
      <c r="D15" s="34" t="s">
        <v>19</v>
      </c>
      <c r="E15" s="81">
        <v>1103</v>
      </c>
      <c r="F15" s="82">
        <v>1053</v>
      </c>
      <c r="G15" s="70">
        <f aca="true" t="shared" si="3" ref="G15:G23">E15/F15*100</f>
        <v>104.7483380816714</v>
      </c>
      <c r="H15" s="4"/>
      <c r="I15" s="108" t="s">
        <v>14</v>
      </c>
      <c r="J15" s="34" t="s">
        <v>19</v>
      </c>
      <c r="K15" s="81">
        <f>'H30.7'!K15+E15</f>
        <v>11365</v>
      </c>
      <c r="L15" s="82">
        <f>'H30.7'!L15+F15</f>
        <v>10978</v>
      </c>
      <c r="M15" s="70">
        <f aca="true" t="shared" si="4" ref="M15:M23">K15/L15*100</f>
        <v>103.52523228274731</v>
      </c>
      <c r="O15" s="108" t="s">
        <v>14</v>
      </c>
      <c r="P15" s="34" t="s">
        <v>19</v>
      </c>
      <c r="Q15" s="81">
        <f>E15+'H30.7'!Q15</f>
        <v>6177</v>
      </c>
      <c r="R15" s="82">
        <f>F15+'H30.7'!R15</f>
        <v>5940</v>
      </c>
      <c r="S15" s="70">
        <f aca="true" t="shared" si="5" ref="S15:S23">Q15/R15*100</f>
        <v>103.98989898989899</v>
      </c>
    </row>
    <row r="16" spans="1:19" ht="24" customHeight="1">
      <c r="A16" s="45"/>
      <c r="B16" s="57"/>
      <c r="C16" s="109"/>
      <c r="D16" s="35" t="s">
        <v>20</v>
      </c>
      <c r="E16" s="83">
        <v>1079</v>
      </c>
      <c r="F16" s="84">
        <v>1024</v>
      </c>
      <c r="G16" s="85">
        <f t="shared" si="3"/>
        <v>105.37109375</v>
      </c>
      <c r="H16" s="4"/>
      <c r="I16" s="109"/>
      <c r="J16" s="35" t="s">
        <v>20</v>
      </c>
      <c r="K16" s="83">
        <f>'H30.7'!K16+E16</f>
        <v>11247</v>
      </c>
      <c r="L16" s="84">
        <f>'H30.7'!L16+F16</f>
        <v>12121</v>
      </c>
      <c r="M16" s="85">
        <f t="shared" si="4"/>
        <v>92.78937381404174</v>
      </c>
      <c r="O16" s="109"/>
      <c r="P16" s="35" t="s">
        <v>20</v>
      </c>
      <c r="Q16" s="83">
        <f>E16+'H30.7'!Q16</f>
        <v>6195</v>
      </c>
      <c r="R16" s="84">
        <f>F16+'H30.7'!R16</f>
        <v>6267</v>
      </c>
      <c r="S16" s="85">
        <f t="shared" si="5"/>
        <v>98.85112494016276</v>
      </c>
    </row>
    <row r="17" spans="1:19" ht="24" customHeight="1">
      <c r="A17" s="45"/>
      <c r="B17" s="57"/>
      <c r="C17" s="109"/>
      <c r="D17" s="35" t="s">
        <v>21</v>
      </c>
      <c r="E17" s="83">
        <v>86</v>
      </c>
      <c r="F17" s="84">
        <v>153</v>
      </c>
      <c r="G17" s="85">
        <f t="shared" si="3"/>
        <v>56.209150326797385</v>
      </c>
      <c r="H17" s="4"/>
      <c r="I17" s="109"/>
      <c r="J17" s="35" t="s">
        <v>21</v>
      </c>
      <c r="K17" s="83">
        <f>'H30.7'!K17+E17</f>
        <v>894</v>
      </c>
      <c r="L17" s="84">
        <f>'H30.7'!L17+F17</f>
        <v>911</v>
      </c>
      <c r="M17" s="85">
        <f t="shared" si="4"/>
        <v>98.13391877058177</v>
      </c>
      <c r="O17" s="109"/>
      <c r="P17" s="35" t="s">
        <v>21</v>
      </c>
      <c r="Q17" s="83">
        <f>E17+'H30.7'!Q17</f>
        <v>552</v>
      </c>
      <c r="R17" s="84">
        <f>F17+'H30.7'!R17</f>
        <v>529</v>
      </c>
      <c r="S17" s="85">
        <f t="shared" si="5"/>
        <v>104.34782608695652</v>
      </c>
    </row>
    <row r="18" spans="1:19" ht="24" customHeight="1">
      <c r="A18" s="45"/>
      <c r="B18" s="57"/>
      <c r="C18" s="109"/>
      <c r="D18" s="35" t="s">
        <v>22</v>
      </c>
      <c r="E18" s="83">
        <v>198</v>
      </c>
      <c r="F18" s="84">
        <v>186</v>
      </c>
      <c r="G18" s="85">
        <f t="shared" si="3"/>
        <v>106.4516129032258</v>
      </c>
      <c r="H18" s="4"/>
      <c r="I18" s="109"/>
      <c r="J18" s="35" t="s">
        <v>22</v>
      </c>
      <c r="K18" s="83">
        <f>'H30.7'!K18+E18</f>
        <v>1985</v>
      </c>
      <c r="L18" s="84">
        <f>'H30.7'!L18+F18</f>
        <v>2033</v>
      </c>
      <c r="M18" s="85">
        <f t="shared" si="4"/>
        <v>97.63895720609936</v>
      </c>
      <c r="O18" s="109"/>
      <c r="P18" s="35" t="s">
        <v>22</v>
      </c>
      <c r="Q18" s="83">
        <f>E18+'H30.7'!Q18</f>
        <v>1173</v>
      </c>
      <c r="R18" s="84">
        <f>F18+'H30.7'!R18</f>
        <v>1167</v>
      </c>
      <c r="S18" s="85">
        <f t="shared" si="5"/>
        <v>100.51413881748073</v>
      </c>
    </row>
    <row r="19" spans="1:19" ht="24" customHeight="1">
      <c r="A19" s="45"/>
      <c r="B19" s="57"/>
      <c r="C19" s="109"/>
      <c r="D19" s="35" t="s">
        <v>23</v>
      </c>
      <c r="E19" s="86">
        <v>15</v>
      </c>
      <c r="F19" s="87">
        <v>16</v>
      </c>
      <c r="G19" s="85">
        <f t="shared" si="3"/>
        <v>93.75</v>
      </c>
      <c r="H19" s="2"/>
      <c r="I19" s="109"/>
      <c r="J19" s="35" t="s">
        <v>23</v>
      </c>
      <c r="K19" s="83">
        <f>'H30.7'!K19+E19</f>
        <v>141</v>
      </c>
      <c r="L19" s="84">
        <f>'H30.7'!L19+F19</f>
        <v>197</v>
      </c>
      <c r="M19" s="85">
        <f t="shared" si="4"/>
        <v>71.57360406091371</v>
      </c>
      <c r="O19" s="109"/>
      <c r="P19" s="35" t="s">
        <v>23</v>
      </c>
      <c r="Q19" s="83">
        <f>E19+'H30.7'!Q19</f>
        <v>78</v>
      </c>
      <c r="R19" s="84">
        <f>F19+'H30.7'!R19</f>
        <v>107</v>
      </c>
      <c r="S19" s="85">
        <f t="shared" si="5"/>
        <v>72.89719626168224</v>
      </c>
    </row>
    <row r="20" spans="1:19" ht="24" customHeight="1">
      <c r="A20" s="45"/>
      <c r="B20" s="57"/>
      <c r="C20" s="109"/>
      <c r="D20" s="35" t="s">
        <v>24</v>
      </c>
      <c r="E20" s="83">
        <v>36</v>
      </c>
      <c r="F20" s="84">
        <v>55</v>
      </c>
      <c r="G20" s="85">
        <f t="shared" si="3"/>
        <v>65.45454545454545</v>
      </c>
      <c r="H20" s="2"/>
      <c r="I20" s="109"/>
      <c r="J20" s="35" t="s">
        <v>24</v>
      </c>
      <c r="K20" s="83">
        <f>'H30.7'!K20+E20</f>
        <v>423</v>
      </c>
      <c r="L20" s="84">
        <f>'H30.7'!L20+F20</f>
        <v>450</v>
      </c>
      <c r="M20" s="85">
        <f t="shared" si="4"/>
        <v>94</v>
      </c>
      <c r="O20" s="109"/>
      <c r="P20" s="35" t="s">
        <v>24</v>
      </c>
      <c r="Q20" s="83">
        <f>E20+'H30.7'!Q20</f>
        <v>231</v>
      </c>
      <c r="R20" s="84">
        <f>F20+'H30.7'!R20</f>
        <v>261</v>
      </c>
      <c r="S20" s="85">
        <f t="shared" si="5"/>
        <v>88.50574712643679</v>
      </c>
    </row>
    <row r="21" spans="1:19" ht="24" customHeight="1" thickBot="1">
      <c r="A21" s="2"/>
      <c r="B21" s="2"/>
      <c r="C21" s="110"/>
      <c r="D21" s="37" t="s">
        <v>25</v>
      </c>
      <c r="E21" s="88">
        <v>5</v>
      </c>
      <c r="F21" s="89">
        <v>2</v>
      </c>
      <c r="G21" s="85">
        <f t="shared" si="3"/>
        <v>250</v>
      </c>
      <c r="H21" s="2"/>
      <c r="I21" s="110"/>
      <c r="J21" s="37" t="s">
        <v>25</v>
      </c>
      <c r="K21" s="88">
        <f>'H30.7'!K21+E21</f>
        <v>46</v>
      </c>
      <c r="L21" s="89">
        <f>'H30.7'!L21+F21</f>
        <v>29</v>
      </c>
      <c r="M21" s="85">
        <f t="shared" si="4"/>
        <v>158.6206896551724</v>
      </c>
      <c r="O21" s="110"/>
      <c r="P21" s="37" t="s">
        <v>25</v>
      </c>
      <c r="Q21" s="88">
        <f>E21+'H30.7'!Q21</f>
        <v>30</v>
      </c>
      <c r="R21" s="89">
        <f>F21+'H30.7'!R21</f>
        <v>18</v>
      </c>
      <c r="S21" s="85">
        <f t="shared" si="5"/>
        <v>166.66666666666669</v>
      </c>
    </row>
    <row r="22" spans="1:19" ht="24" customHeight="1">
      <c r="A22" s="2"/>
      <c r="B22" s="2"/>
      <c r="C22" s="111" t="s">
        <v>26</v>
      </c>
      <c r="D22" s="32" t="s">
        <v>27</v>
      </c>
      <c r="E22" s="81">
        <v>1008</v>
      </c>
      <c r="F22" s="82">
        <v>911</v>
      </c>
      <c r="G22" s="70">
        <f t="shared" si="3"/>
        <v>110.64763995609222</v>
      </c>
      <c r="H22" s="2"/>
      <c r="I22" s="111" t="s">
        <v>26</v>
      </c>
      <c r="J22" s="32" t="s">
        <v>27</v>
      </c>
      <c r="K22" s="81">
        <f>'H30.7'!K22+E22</f>
        <v>11149</v>
      </c>
      <c r="L22" s="82">
        <f>'H30.7'!L22+F22</f>
        <v>10613</v>
      </c>
      <c r="M22" s="70">
        <f t="shared" si="4"/>
        <v>105.05040987468199</v>
      </c>
      <c r="O22" s="111" t="s">
        <v>26</v>
      </c>
      <c r="P22" s="32" t="s">
        <v>27</v>
      </c>
      <c r="Q22" s="81">
        <f>E22+'H30.7'!Q22</f>
        <v>6069</v>
      </c>
      <c r="R22" s="82">
        <f>F22+'H30.7'!R22</f>
        <v>5564</v>
      </c>
      <c r="S22" s="70">
        <f t="shared" si="5"/>
        <v>109.0762041696621</v>
      </c>
    </row>
    <row r="23" spans="1:19" ht="24" customHeight="1" thickBot="1">
      <c r="A23" s="2"/>
      <c r="B23" s="2"/>
      <c r="C23" s="112"/>
      <c r="D23" s="36" t="s">
        <v>28</v>
      </c>
      <c r="E23" s="88">
        <v>316</v>
      </c>
      <c r="F23" s="89">
        <v>283</v>
      </c>
      <c r="G23" s="90">
        <f t="shared" si="3"/>
        <v>111.66077738515901</v>
      </c>
      <c r="H23" s="2"/>
      <c r="I23" s="112"/>
      <c r="J23" s="36" t="s">
        <v>28</v>
      </c>
      <c r="K23" s="88">
        <f>'H30.7'!K23+E23</f>
        <v>3086</v>
      </c>
      <c r="L23" s="89">
        <f>'H30.7'!L23+F23</f>
        <v>2725</v>
      </c>
      <c r="M23" s="90">
        <f t="shared" si="4"/>
        <v>113.24770642201835</v>
      </c>
      <c r="O23" s="112"/>
      <c r="P23" s="36" t="s">
        <v>28</v>
      </c>
      <c r="Q23" s="88">
        <f>E23+'H30.7'!Q23</f>
        <v>1814</v>
      </c>
      <c r="R23" s="89">
        <f>F23+'H30.7'!R23</f>
        <v>1632</v>
      </c>
      <c r="S23" s="90">
        <f t="shared" si="5"/>
        <v>111.15196078431373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8" t="s">
        <v>14</v>
      </c>
      <c r="D27" s="63" t="s">
        <v>30</v>
      </c>
      <c r="E27" s="81">
        <v>908</v>
      </c>
      <c r="F27" s="91">
        <v>873</v>
      </c>
      <c r="G27" s="70">
        <f aca="true" t="shared" si="6" ref="G27:G33">E27/F27*100</f>
        <v>104.00916380297825</v>
      </c>
      <c r="H27" s="2"/>
      <c r="I27" s="108" t="s">
        <v>14</v>
      </c>
      <c r="J27" s="63" t="s">
        <v>30</v>
      </c>
      <c r="K27" s="81">
        <f>'H30.7'!K27+E27</f>
        <v>7655</v>
      </c>
      <c r="L27" s="82">
        <f>'H30.7'!L27+F27</f>
        <v>7732</v>
      </c>
      <c r="M27" s="70">
        <f aca="true" t="shared" si="7" ref="M27:M33">K27/L27*100</f>
        <v>99.0041386445939</v>
      </c>
      <c r="O27" s="108" t="s">
        <v>14</v>
      </c>
      <c r="P27" s="63" t="s">
        <v>30</v>
      </c>
      <c r="Q27" s="81">
        <f>E27+'H30.7'!Q27</f>
        <v>4906</v>
      </c>
      <c r="R27" s="82">
        <f>F27+'H30.7'!R27</f>
        <v>4770</v>
      </c>
      <c r="S27" s="70">
        <f aca="true" t="shared" si="8" ref="S27:S33">Q27/R27*100</f>
        <v>102.85115303983228</v>
      </c>
    </row>
    <row r="28" spans="1:19" ht="24" customHeight="1">
      <c r="A28" s="45"/>
      <c r="B28" s="57"/>
      <c r="C28" s="109"/>
      <c r="D28" s="35" t="s">
        <v>31</v>
      </c>
      <c r="E28" s="86">
        <v>1794</v>
      </c>
      <c r="F28" s="92">
        <v>1694</v>
      </c>
      <c r="G28" s="85">
        <f t="shared" si="6"/>
        <v>105.90318772136953</v>
      </c>
      <c r="H28" s="2"/>
      <c r="I28" s="109"/>
      <c r="J28" s="35" t="s">
        <v>31</v>
      </c>
      <c r="K28" s="83">
        <f>'H30.7'!K28+E28</f>
        <v>16057</v>
      </c>
      <c r="L28" s="84">
        <f>'H30.7'!L28+F28</f>
        <v>15868</v>
      </c>
      <c r="M28" s="85">
        <f t="shared" si="7"/>
        <v>101.19107638013611</v>
      </c>
      <c r="O28" s="109"/>
      <c r="P28" s="35" t="s">
        <v>31</v>
      </c>
      <c r="Q28" s="83">
        <f>E28+'H30.7'!Q28</f>
        <v>9764</v>
      </c>
      <c r="R28" s="84">
        <f>F28+'H30.7'!R28</f>
        <v>9223</v>
      </c>
      <c r="S28" s="85">
        <f t="shared" si="8"/>
        <v>105.8657703567169</v>
      </c>
    </row>
    <row r="29" spans="1:19" ht="24" customHeight="1">
      <c r="A29" s="45"/>
      <c r="B29" s="57"/>
      <c r="C29" s="109"/>
      <c r="D29" s="21" t="s">
        <v>32</v>
      </c>
      <c r="E29" s="93">
        <v>312</v>
      </c>
      <c r="F29" s="94">
        <v>355</v>
      </c>
      <c r="G29" s="73">
        <f t="shared" si="6"/>
        <v>87.88732394366198</v>
      </c>
      <c r="H29" s="2"/>
      <c r="I29" s="109"/>
      <c r="J29" s="21" t="s">
        <v>32</v>
      </c>
      <c r="K29" s="95">
        <f>'H30.7'!K29+E29</f>
        <v>2547</v>
      </c>
      <c r="L29" s="96">
        <f>'H30.7'!L29+F29</f>
        <v>2912</v>
      </c>
      <c r="M29" s="73">
        <f t="shared" si="7"/>
        <v>87.46565934065934</v>
      </c>
      <c r="O29" s="109"/>
      <c r="P29" s="21" t="s">
        <v>32</v>
      </c>
      <c r="Q29" s="95">
        <f>E29+'H30.7'!Q29</f>
        <v>1567</v>
      </c>
      <c r="R29" s="96">
        <f>F29+'H30.7'!R29</f>
        <v>1677</v>
      </c>
      <c r="S29" s="73">
        <f t="shared" si="8"/>
        <v>93.44066785927251</v>
      </c>
    </row>
    <row r="30" spans="1:19" ht="24" customHeight="1" thickBot="1">
      <c r="A30" s="45"/>
      <c r="B30" s="57"/>
      <c r="C30" s="110"/>
      <c r="D30" s="61" t="s">
        <v>12</v>
      </c>
      <c r="E30" s="97">
        <f>SUM(E27:E29)</f>
        <v>3014</v>
      </c>
      <c r="F30" s="97">
        <f>SUM(F27:F29)</f>
        <v>2922</v>
      </c>
      <c r="G30" s="80">
        <f t="shared" si="6"/>
        <v>103.14852840520192</v>
      </c>
      <c r="H30" s="2"/>
      <c r="I30" s="110"/>
      <c r="J30" s="61" t="s">
        <v>12</v>
      </c>
      <c r="K30" s="98">
        <f>SUM(K27:K29)</f>
        <v>26259</v>
      </c>
      <c r="L30" s="97">
        <f>SUM(L27:L29)</f>
        <v>26512</v>
      </c>
      <c r="M30" s="80">
        <f t="shared" si="7"/>
        <v>99.04571514785758</v>
      </c>
      <c r="O30" s="110"/>
      <c r="P30" s="61" t="s">
        <v>12</v>
      </c>
      <c r="Q30" s="98">
        <f>SUM(Q27:Q29)</f>
        <v>16237</v>
      </c>
      <c r="R30" s="97">
        <f>SUM(R27:R29)</f>
        <v>15670</v>
      </c>
      <c r="S30" s="80">
        <f t="shared" si="8"/>
        <v>103.61837906828335</v>
      </c>
    </row>
    <row r="31" spans="1:19" ht="24" customHeight="1">
      <c r="A31" s="45"/>
      <c r="B31" s="57"/>
      <c r="C31" s="113" t="s">
        <v>11</v>
      </c>
      <c r="D31" s="64" t="s">
        <v>30</v>
      </c>
      <c r="E31" s="81">
        <v>494</v>
      </c>
      <c r="F31" s="82">
        <v>546</v>
      </c>
      <c r="G31" s="70">
        <f t="shared" si="6"/>
        <v>90.47619047619048</v>
      </c>
      <c r="H31" s="2"/>
      <c r="I31" s="113" t="s">
        <v>11</v>
      </c>
      <c r="J31" s="64" t="s">
        <v>30</v>
      </c>
      <c r="K31" s="81">
        <f>'H30.7'!K31+E31</f>
        <v>5136</v>
      </c>
      <c r="L31" s="82">
        <f>'H30.7'!L31+F31</f>
        <v>4953</v>
      </c>
      <c r="M31" s="70">
        <f t="shared" si="7"/>
        <v>103.694730466384</v>
      </c>
      <c r="O31" s="113" t="s">
        <v>11</v>
      </c>
      <c r="P31" s="64" t="s">
        <v>30</v>
      </c>
      <c r="Q31" s="81">
        <f>E31+'H30.7'!Q31</f>
        <v>3449</v>
      </c>
      <c r="R31" s="82">
        <f>F31+'H30.7'!R31</f>
        <v>3324</v>
      </c>
      <c r="S31" s="70">
        <f t="shared" si="8"/>
        <v>103.76052948255115</v>
      </c>
    </row>
    <row r="32" spans="1:19" ht="24" customHeight="1">
      <c r="A32" s="2"/>
      <c r="B32" s="2"/>
      <c r="C32" s="114"/>
      <c r="D32" s="33" t="s">
        <v>33</v>
      </c>
      <c r="E32" s="95">
        <v>4558</v>
      </c>
      <c r="F32" s="96">
        <v>4226</v>
      </c>
      <c r="G32" s="73">
        <f t="shared" si="6"/>
        <v>107.85612872692853</v>
      </c>
      <c r="H32" s="2"/>
      <c r="I32" s="114"/>
      <c r="J32" s="33" t="s">
        <v>33</v>
      </c>
      <c r="K32" s="95">
        <f>'H30.7'!K32+E32</f>
        <v>39959</v>
      </c>
      <c r="L32" s="96">
        <f>'H30.7'!L32+F32</f>
        <v>39214</v>
      </c>
      <c r="M32" s="73">
        <f t="shared" si="7"/>
        <v>101.8998316927628</v>
      </c>
      <c r="O32" s="114"/>
      <c r="P32" s="33" t="s">
        <v>33</v>
      </c>
      <c r="Q32" s="95">
        <f>E32+'H30.7'!Q32</f>
        <v>22616</v>
      </c>
      <c r="R32" s="96">
        <f>F32+'H30.7'!R32</f>
        <v>21161</v>
      </c>
      <c r="S32" s="73">
        <f t="shared" si="8"/>
        <v>106.87585652851945</v>
      </c>
    </row>
    <row r="33" spans="1:19" ht="24" customHeight="1" thickBot="1">
      <c r="A33" s="2"/>
      <c r="B33" s="2"/>
      <c r="C33" s="115"/>
      <c r="D33" s="62" t="s">
        <v>12</v>
      </c>
      <c r="E33" s="98">
        <f>SUM(E31:E32)</f>
        <v>5052</v>
      </c>
      <c r="F33" s="99">
        <f>SUM(F31:F32)</f>
        <v>4772</v>
      </c>
      <c r="G33" s="80">
        <f t="shared" si="6"/>
        <v>105.86756077116513</v>
      </c>
      <c r="H33" s="2"/>
      <c r="I33" s="115"/>
      <c r="J33" s="62" t="s">
        <v>12</v>
      </c>
      <c r="K33" s="98">
        <f>SUM(K31:K32)</f>
        <v>45095</v>
      </c>
      <c r="L33" s="99">
        <f>SUM(L31:L32)</f>
        <v>44167</v>
      </c>
      <c r="M33" s="80">
        <f t="shared" si="7"/>
        <v>102.1011162179908</v>
      </c>
      <c r="O33" s="115"/>
      <c r="P33" s="62" t="s">
        <v>12</v>
      </c>
      <c r="Q33" s="98">
        <f>SUM(Q31:Q32)</f>
        <v>26065</v>
      </c>
      <c r="R33" s="99">
        <f>SUM(R31:R32)</f>
        <v>24485</v>
      </c>
      <c r="S33" s="80">
        <f t="shared" si="8"/>
        <v>106.45293036552992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（社）全国軽自動車協会連合会</dc:creator>
  <cp:keywords/>
  <dc:description/>
  <cp:lastModifiedBy>STN121</cp:lastModifiedBy>
  <cp:lastPrinted>2019-01-16T03:05:37Z</cp:lastPrinted>
  <dcterms:created xsi:type="dcterms:W3CDTF">1999-11-29T04:19:38Z</dcterms:created>
  <dcterms:modified xsi:type="dcterms:W3CDTF">2019-02-06T02:18:45Z</dcterms:modified>
  <cp:category/>
  <cp:version/>
  <cp:contentType/>
  <cp:contentStatus/>
</cp:coreProperties>
</file>