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32760" windowWidth="9630" windowHeight="11940" tabRatio="487" activeTab="4"/>
  </bookViews>
  <sheets>
    <sheet name="1月" sheetId="1" r:id="rId1"/>
    <sheet name="2月" sheetId="2" r:id="rId2"/>
    <sheet name="3月" sheetId="3" r:id="rId3"/>
    <sheet name="4月" sheetId="4" r:id="rId4"/>
    <sheet name="5月" sheetId="5" r:id="rId5"/>
  </sheets>
  <definedNames>
    <definedName name="_xlnm.Print_Area" localSheetId="0">'1月'!$B$1:$U$39</definedName>
    <definedName name="_xlnm.Print_Area" localSheetId="1">'2月'!$B$1:$U$39</definedName>
    <definedName name="_xlnm.Print_Area" localSheetId="2">'3月'!$B$1:$U$39</definedName>
    <definedName name="_xlnm.Print_Area" localSheetId="3">'4月'!$B$1:$U$39</definedName>
    <definedName name="_xlnm.Print_Area" localSheetId="4">'5月'!$B$1:$U$39</definedName>
  </definedNames>
  <calcPr fullCalcOnLoad="1"/>
</workbook>
</file>

<file path=xl/sharedStrings.xml><?xml version="1.0" encoding="utf-8"?>
<sst xmlns="http://schemas.openxmlformats.org/spreadsheetml/2006/main" count="299" uniqueCount="13">
  <si>
    <t>石川県自動車販売店協会</t>
  </si>
  <si>
    <t>前年対比</t>
  </si>
  <si>
    <t>累計</t>
  </si>
  <si>
    <t>日/登録台数</t>
  </si>
  <si>
    <t>累計</t>
  </si>
  <si>
    <t>登　　　　録　　　　車</t>
  </si>
  <si>
    <t>軽　　自　　動　　車</t>
  </si>
  <si>
    <t>-</t>
  </si>
  <si>
    <t>-</t>
  </si>
  <si>
    <t>令和5年</t>
  </si>
  <si>
    <t>令和6年</t>
  </si>
  <si>
    <t>訂正しました。</t>
  </si>
  <si>
    <t>修正しました。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</si>
</sst>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[&lt;=999]000;000\-00"/>
    <numFmt numFmtId="178" formatCode="0.0_ "/>
    <numFmt numFmtId="179" formatCode="0.0_);[Red]\(0.0\)"/>
    <numFmt numFmtId="180" formatCode="#,##0.0;[Red]\-#,##0.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Continuous" vertical="center"/>
    </xf>
    <xf numFmtId="0" fontId="0" fillId="0" borderId="15" xfId="0" applyBorder="1" applyAlignment="1">
      <alignment/>
    </xf>
    <xf numFmtId="0" fontId="3" fillId="0" borderId="11" xfId="0" applyFont="1" applyBorder="1" applyAlignment="1">
      <alignment horizontal="centerContinuous" vertical="center"/>
    </xf>
    <xf numFmtId="179" fontId="2" fillId="0" borderId="13" xfId="42" applyNumberFormat="1" applyFont="1" applyBorder="1" applyAlignment="1">
      <alignment horizontal="right" vertical="center"/>
    </xf>
    <xf numFmtId="179" fontId="2" fillId="0" borderId="14" xfId="42" applyNumberFormat="1" applyFont="1" applyBorder="1" applyAlignment="1">
      <alignment horizontal="right" vertical="center"/>
    </xf>
    <xf numFmtId="38" fontId="2" fillId="0" borderId="16" xfId="50" applyFont="1" applyBorder="1" applyAlignment="1">
      <alignment horizontal="right" vertical="center"/>
    </xf>
    <xf numFmtId="38" fontId="2" fillId="0" borderId="17" xfId="50" applyFont="1" applyBorder="1" applyAlignment="1">
      <alignment horizontal="right" vertical="center"/>
    </xf>
    <xf numFmtId="0" fontId="2" fillId="0" borderId="0" xfId="0" applyFont="1" applyAlignment="1">
      <alignment/>
    </xf>
    <xf numFmtId="38" fontId="2" fillId="0" borderId="18" xfId="50" applyFont="1" applyBorder="1" applyAlignment="1">
      <alignment horizontal="right" vertical="center"/>
    </xf>
    <xf numFmtId="38" fontId="2" fillId="0" borderId="19" xfId="50" applyFont="1" applyBorder="1" applyAlignment="1">
      <alignment horizontal="right" vertical="center"/>
    </xf>
    <xf numFmtId="0" fontId="2" fillId="0" borderId="20" xfId="0" applyFont="1" applyBorder="1" applyAlignment="1">
      <alignment/>
    </xf>
    <xf numFmtId="0" fontId="5" fillId="0" borderId="10" xfId="0" applyFont="1" applyBorder="1" applyAlignment="1">
      <alignment horizontal="centerContinuous" vertical="center"/>
    </xf>
    <xf numFmtId="38" fontId="2" fillId="0" borderId="17" xfId="50" applyFont="1" applyFill="1" applyBorder="1" applyAlignment="1">
      <alignment horizontal="right" vertical="center"/>
    </xf>
    <xf numFmtId="38" fontId="0" fillId="0" borderId="0" xfId="0" applyNumberFormat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6" fillId="0" borderId="21" xfId="0" applyFont="1" applyBorder="1" applyAlignment="1">
      <alignment vertical="center"/>
    </xf>
    <xf numFmtId="38" fontId="6" fillId="0" borderId="21" xfId="0" applyNumberFormat="1" applyFont="1" applyBorder="1" applyAlignment="1">
      <alignment vertical="center"/>
    </xf>
    <xf numFmtId="180" fontId="0" fillId="0" borderId="0" xfId="0" applyNumberFormat="1" applyAlignment="1">
      <alignment/>
    </xf>
    <xf numFmtId="0" fontId="6" fillId="0" borderId="22" xfId="0" applyFont="1" applyBorder="1" applyAlignment="1">
      <alignment vertical="center"/>
    </xf>
    <xf numFmtId="38" fontId="2" fillId="0" borderId="19" xfId="50" applyFont="1" applyFill="1" applyBorder="1" applyAlignment="1">
      <alignment horizontal="right" vertical="center"/>
    </xf>
    <xf numFmtId="0" fontId="6" fillId="0" borderId="22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8" fontId="0" fillId="0" borderId="0" xfId="0" applyNumberFormat="1" applyFill="1" applyAlignment="1">
      <alignment/>
    </xf>
    <xf numFmtId="0" fontId="6" fillId="0" borderId="21" xfId="0" applyFont="1" applyFill="1" applyBorder="1" applyAlignment="1">
      <alignment vertical="center"/>
    </xf>
    <xf numFmtId="0" fontId="0" fillId="33" borderId="0" xfId="0" applyFill="1" applyAlignment="1">
      <alignment/>
    </xf>
    <xf numFmtId="38" fontId="2" fillId="33" borderId="17" xfId="50" applyFont="1" applyFill="1" applyBorder="1" applyAlignment="1">
      <alignment horizontal="right" vertical="center"/>
    </xf>
    <xf numFmtId="38" fontId="2" fillId="33" borderId="18" xfId="50" applyFont="1" applyFill="1" applyBorder="1" applyAlignment="1">
      <alignment horizontal="right" vertical="center"/>
    </xf>
    <xf numFmtId="38" fontId="2" fillId="28" borderId="17" xfId="50" applyFont="1" applyFill="1" applyBorder="1" applyAlignment="1">
      <alignment horizontal="right" vertical="center"/>
    </xf>
    <xf numFmtId="0" fontId="0" fillId="28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28" borderId="0" xfId="0" applyFill="1" applyAlignment="1">
      <alignment/>
    </xf>
    <xf numFmtId="38" fontId="2" fillId="0" borderId="0" xfId="50" applyFont="1" applyFill="1" applyBorder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right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219075</xdr:rowOff>
    </xdr:from>
    <xdr:to>
      <xdr:col>14</xdr:col>
      <xdr:colOff>447675</xdr:colOff>
      <xdr:row>2</xdr:row>
      <xdr:rowOff>66675</xdr:rowOff>
    </xdr:to>
    <xdr:sp>
      <xdr:nvSpPr>
        <xdr:cNvPr id="1" name="テキスト 31"/>
        <xdr:cNvSpPr>
          <a:spLocks/>
        </xdr:cNvSpPr>
      </xdr:nvSpPr>
      <xdr:spPr>
        <a:xfrm>
          <a:off x="2514600" y="219075"/>
          <a:ext cx="2562225" cy="3810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dist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新車登録販売台数速報　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</a:t>
          </a:r>
        </a:p>
      </xdr:txBody>
    </xdr:sp>
    <xdr:clientData/>
  </xdr:twoCellAnchor>
  <xdr:twoCellAnchor>
    <xdr:from>
      <xdr:col>5</xdr:col>
      <xdr:colOff>19050</xdr:colOff>
      <xdr:row>32</xdr:row>
      <xdr:rowOff>133350</xdr:rowOff>
    </xdr:from>
    <xdr:to>
      <xdr:col>6</xdr:col>
      <xdr:colOff>123825</xdr:colOff>
      <xdr:row>34</xdr:row>
      <xdr:rowOff>133350</xdr:rowOff>
    </xdr:to>
    <xdr:sp>
      <xdr:nvSpPr>
        <xdr:cNvPr id="2" name="直線矢印コネクタ 29"/>
        <xdr:cNvSpPr>
          <a:spLocks/>
        </xdr:cNvSpPr>
      </xdr:nvSpPr>
      <xdr:spPr>
        <a:xfrm>
          <a:off x="1724025" y="9267825"/>
          <a:ext cx="200025" cy="571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25</xdr:row>
      <xdr:rowOff>142875</xdr:rowOff>
    </xdr:from>
    <xdr:to>
      <xdr:col>6</xdr:col>
      <xdr:colOff>133350</xdr:colOff>
      <xdr:row>27</xdr:row>
      <xdr:rowOff>180975</xdr:rowOff>
    </xdr:to>
    <xdr:sp>
      <xdr:nvSpPr>
        <xdr:cNvPr id="3" name="直線矢印コネクタ 70"/>
        <xdr:cNvSpPr>
          <a:spLocks/>
        </xdr:cNvSpPr>
      </xdr:nvSpPr>
      <xdr:spPr>
        <a:xfrm>
          <a:off x="1743075" y="7277100"/>
          <a:ext cx="190500" cy="609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18</xdr:row>
      <xdr:rowOff>152400</xdr:rowOff>
    </xdr:from>
    <xdr:to>
      <xdr:col>6</xdr:col>
      <xdr:colOff>95250</xdr:colOff>
      <xdr:row>20</xdr:row>
      <xdr:rowOff>133350</xdr:rowOff>
    </xdr:to>
    <xdr:sp>
      <xdr:nvSpPr>
        <xdr:cNvPr id="4" name="直線矢印コネクタ 70"/>
        <xdr:cNvSpPr>
          <a:spLocks/>
        </xdr:cNvSpPr>
      </xdr:nvSpPr>
      <xdr:spPr>
        <a:xfrm>
          <a:off x="1733550" y="5286375"/>
          <a:ext cx="161925" cy="552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11</xdr:row>
      <xdr:rowOff>152400</xdr:rowOff>
    </xdr:from>
    <xdr:to>
      <xdr:col>6</xdr:col>
      <xdr:colOff>161925</xdr:colOff>
      <xdr:row>14</xdr:row>
      <xdr:rowOff>152400</xdr:rowOff>
    </xdr:to>
    <xdr:sp>
      <xdr:nvSpPr>
        <xdr:cNvPr id="5" name="直線矢印コネクタ 29"/>
        <xdr:cNvSpPr>
          <a:spLocks/>
        </xdr:cNvSpPr>
      </xdr:nvSpPr>
      <xdr:spPr>
        <a:xfrm>
          <a:off x="1733550" y="3286125"/>
          <a:ext cx="228600" cy="8572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32</xdr:row>
      <xdr:rowOff>161925</xdr:rowOff>
    </xdr:from>
    <xdr:to>
      <xdr:col>16</xdr:col>
      <xdr:colOff>133350</xdr:colOff>
      <xdr:row>34</xdr:row>
      <xdr:rowOff>161925</xdr:rowOff>
    </xdr:to>
    <xdr:sp>
      <xdr:nvSpPr>
        <xdr:cNvPr id="6" name="直線矢印コネクタ 29"/>
        <xdr:cNvSpPr>
          <a:spLocks/>
        </xdr:cNvSpPr>
      </xdr:nvSpPr>
      <xdr:spPr>
        <a:xfrm>
          <a:off x="5276850" y="9296400"/>
          <a:ext cx="200025" cy="571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47625</xdr:colOff>
      <xdr:row>25</xdr:row>
      <xdr:rowOff>171450</xdr:rowOff>
    </xdr:from>
    <xdr:to>
      <xdr:col>16</xdr:col>
      <xdr:colOff>142875</xdr:colOff>
      <xdr:row>27</xdr:row>
      <xdr:rowOff>200025</xdr:rowOff>
    </xdr:to>
    <xdr:sp>
      <xdr:nvSpPr>
        <xdr:cNvPr id="7" name="直線矢印コネクタ 70"/>
        <xdr:cNvSpPr>
          <a:spLocks/>
        </xdr:cNvSpPr>
      </xdr:nvSpPr>
      <xdr:spPr>
        <a:xfrm>
          <a:off x="5295900" y="7305675"/>
          <a:ext cx="190500" cy="600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18</xdr:row>
      <xdr:rowOff>180975</xdr:rowOff>
    </xdr:from>
    <xdr:to>
      <xdr:col>16</xdr:col>
      <xdr:colOff>104775</xdr:colOff>
      <xdr:row>20</xdr:row>
      <xdr:rowOff>161925</xdr:rowOff>
    </xdr:to>
    <xdr:sp>
      <xdr:nvSpPr>
        <xdr:cNvPr id="8" name="直線矢印コネクタ 70"/>
        <xdr:cNvSpPr>
          <a:spLocks/>
        </xdr:cNvSpPr>
      </xdr:nvSpPr>
      <xdr:spPr>
        <a:xfrm>
          <a:off x="5286375" y="5314950"/>
          <a:ext cx="161925" cy="552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11</xdr:row>
      <xdr:rowOff>180975</xdr:rowOff>
    </xdr:from>
    <xdr:to>
      <xdr:col>16</xdr:col>
      <xdr:colOff>171450</xdr:colOff>
      <xdr:row>14</xdr:row>
      <xdr:rowOff>180975</xdr:rowOff>
    </xdr:to>
    <xdr:sp>
      <xdr:nvSpPr>
        <xdr:cNvPr id="9" name="直線矢印コネクタ 29"/>
        <xdr:cNvSpPr>
          <a:spLocks/>
        </xdr:cNvSpPr>
      </xdr:nvSpPr>
      <xdr:spPr>
        <a:xfrm>
          <a:off x="5286375" y="3314700"/>
          <a:ext cx="228600" cy="8572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219075</xdr:rowOff>
    </xdr:from>
    <xdr:to>
      <xdr:col>14</xdr:col>
      <xdr:colOff>447675</xdr:colOff>
      <xdr:row>2</xdr:row>
      <xdr:rowOff>66675</xdr:rowOff>
    </xdr:to>
    <xdr:sp>
      <xdr:nvSpPr>
        <xdr:cNvPr id="1" name="テキスト 31"/>
        <xdr:cNvSpPr>
          <a:spLocks/>
        </xdr:cNvSpPr>
      </xdr:nvSpPr>
      <xdr:spPr>
        <a:xfrm>
          <a:off x="2514600" y="219075"/>
          <a:ext cx="2562225" cy="3810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dist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新車登録販売台数速報　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</a:t>
          </a:r>
        </a:p>
      </xdr:txBody>
    </xdr:sp>
    <xdr:clientData/>
  </xdr:twoCellAnchor>
  <xdr:twoCellAnchor>
    <xdr:from>
      <xdr:col>5</xdr:col>
      <xdr:colOff>19050</xdr:colOff>
      <xdr:row>33</xdr:row>
      <xdr:rowOff>161925</xdr:rowOff>
    </xdr:from>
    <xdr:to>
      <xdr:col>6</xdr:col>
      <xdr:colOff>123825</xdr:colOff>
      <xdr:row>34</xdr:row>
      <xdr:rowOff>133350</xdr:rowOff>
    </xdr:to>
    <xdr:sp>
      <xdr:nvSpPr>
        <xdr:cNvPr id="2" name="直線矢印コネクタ 29"/>
        <xdr:cNvSpPr>
          <a:spLocks/>
        </xdr:cNvSpPr>
      </xdr:nvSpPr>
      <xdr:spPr>
        <a:xfrm>
          <a:off x="1724025" y="9582150"/>
          <a:ext cx="200025" cy="2571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26</xdr:row>
      <xdr:rowOff>161925</xdr:rowOff>
    </xdr:from>
    <xdr:to>
      <xdr:col>6</xdr:col>
      <xdr:colOff>133350</xdr:colOff>
      <xdr:row>27</xdr:row>
      <xdr:rowOff>180975</xdr:rowOff>
    </xdr:to>
    <xdr:sp>
      <xdr:nvSpPr>
        <xdr:cNvPr id="3" name="直線矢印コネクタ 70"/>
        <xdr:cNvSpPr>
          <a:spLocks/>
        </xdr:cNvSpPr>
      </xdr:nvSpPr>
      <xdr:spPr>
        <a:xfrm>
          <a:off x="1724025" y="7581900"/>
          <a:ext cx="209550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152400</xdr:rowOff>
    </xdr:from>
    <xdr:to>
      <xdr:col>6</xdr:col>
      <xdr:colOff>161925</xdr:colOff>
      <xdr:row>24</xdr:row>
      <xdr:rowOff>171450</xdr:rowOff>
    </xdr:to>
    <xdr:sp>
      <xdr:nvSpPr>
        <xdr:cNvPr id="4" name="直線矢印コネクタ 70"/>
        <xdr:cNvSpPr>
          <a:spLocks/>
        </xdr:cNvSpPr>
      </xdr:nvSpPr>
      <xdr:spPr>
        <a:xfrm>
          <a:off x="1704975" y="6143625"/>
          <a:ext cx="257175" cy="876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161925</xdr:rowOff>
    </xdr:from>
    <xdr:to>
      <xdr:col>6</xdr:col>
      <xdr:colOff>133350</xdr:colOff>
      <xdr:row>18</xdr:row>
      <xdr:rowOff>161925</xdr:rowOff>
    </xdr:to>
    <xdr:sp>
      <xdr:nvSpPr>
        <xdr:cNvPr id="5" name="直線矢印コネクタ 29"/>
        <xdr:cNvSpPr>
          <a:spLocks/>
        </xdr:cNvSpPr>
      </xdr:nvSpPr>
      <xdr:spPr>
        <a:xfrm>
          <a:off x="1704975" y="4438650"/>
          <a:ext cx="228600" cy="8572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8</xdr:row>
      <xdr:rowOff>152400</xdr:rowOff>
    </xdr:from>
    <xdr:to>
      <xdr:col>6</xdr:col>
      <xdr:colOff>133350</xdr:colOff>
      <xdr:row>10</xdr:row>
      <xdr:rowOff>200025</xdr:rowOff>
    </xdr:to>
    <xdr:sp>
      <xdr:nvSpPr>
        <xdr:cNvPr id="6" name="直線矢印コネクタ 29"/>
        <xdr:cNvSpPr>
          <a:spLocks/>
        </xdr:cNvSpPr>
      </xdr:nvSpPr>
      <xdr:spPr>
        <a:xfrm>
          <a:off x="1714500" y="2428875"/>
          <a:ext cx="219075" cy="619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32</xdr:row>
      <xdr:rowOff>161925</xdr:rowOff>
    </xdr:from>
    <xdr:to>
      <xdr:col>6</xdr:col>
      <xdr:colOff>123825</xdr:colOff>
      <xdr:row>33</xdr:row>
      <xdr:rowOff>171450</xdr:rowOff>
    </xdr:to>
    <xdr:sp>
      <xdr:nvSpPr>
        <xdr:cNvPr id="7" name="直線矢印コネクタ 29"/>
        <xdr:cNvSpPr>
          <a:spLocks/>
        </xdr:cNvSpPr>
      </xdr:nvSpPr>
      <xdr:spPr>
        <a:xfrm>
          <a:off x="1714500" y="9296400"/>
          <a:ext cx="209550" cy="2952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29</xdr:row>
      <xdr:rowOff>152400</xdr:rowOff>
    </xdr:from>
    <xdr:to>
      <xdr:col>6</xdr:col>
      <xdr:colOff>123825</xdr:colOff>
      <xdr:row>32</xdr:row>
      <xdr:rowOff>180975</xdr:rowOff>
    </xdr:to>
    <xdr:sp>
      <xdr:nvSpPr>
        <xdr:cNvPr id="8" name="直線矢印コネクタ 29"/>
        <xdr:cNvSpPr>
          <a:spLocks/>
        </xdr:cNvSpPr>
      </xdr:nvSpPr>
      <xdr:spPr>
        <a:xfrm>
          <a:off x="1714500" y="8429625"/>
          <a:ext cx="209550" cy="8858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161925</xdr:rowOff>
    </xdr:from>
    <xdr:to>
      <xdr:col>6</xdr:col>
      <xdr:colOff>200025</xdr:colOff>
      <xdr:row>31</xdr:row>
      <xdr:rowOff>161925</xdr:rowOff>
    </xdr:to>
    <xdr:sp>
      <xdr:nvSpPr>
        <xdr:cNvPr id="9" name="直線矢印コネクタ 29"/>
        <xdr:cNvSpPr>
          <a:spLocks/>
        </xdr:cNvSpPr>
      </xdr:nvSpPr>
      <xdr:spPr>
        <a:xfrm>
          <a:off x="1704975" y="7867650"/>
          <a:ext cx="295275" cy="11430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152400</xdr:rowOff>
    </xdr:from>
    <xdr:to>
      <xdr:col>6</xdr:col>
      <xdr:colOff>104775</xdr:colOff>
      <xdr:row>25</xdr:row>
      <xdr:rowOff>200025</xdr:rowOff>
    </xdr:to>
    <xdr:sp>
      <xdr:nvSpPr>
        <xdr:cNvPr id="10" name="直線矢印コネクタ 70"/>
        <xdr:cNvSpPr>
          <a:spLocks/>
        </xdr:cNvSpPr>
      </xdr:nvSpPr>
      <xdr:spPr>
        <a:xfrm>
          <a:off x="1704975" y="6429375"/>
          <a:ext cx="200025" cy="9048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161925</xdr:rowOff>
    </xdr:from>
    <xdr:to>
      <xdr:col>6</xdr:col>
      <xdr:colOff>114300</xdr:colOff>
      <xdr:row>26</xdr:row>
      <xdr:rowOff>180975</xdr:rowOff>
    </xdr:to>
    <xdr:sp>
      <xdr:nvSpPr>
        <xdr:cNvPr id="11" name="直線矢印コネクタ 70"/>
        <xdr:cNvSpPr>
          <a:spLocks/>
        </xdr:cNvSpPr>
      </xdr:nvSpPr>
      <xdr:spPr>
        <a:xfrm>
          <a:off x="1704975" y="7296150"/>
          <a:ext cx="209550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20</xdr:row>
      <xdr:rowOff>142875</xdr:rowOff>
    </xdr:from>
    <xdr:to>
      <xdr:col>6</xdr:col>
      <xdr:colOff>133350</xdr:colOff>
      <xdr:row>21</xdr:row>
      <xdr:rowOff>161925</xdr:rowOff>
    </xdr:to>
    <xdr:sp>
      <xdr:nvSpPr>
        <xdr:cNvPr id="12" name="直線矢印コネクタ 70"/>
        <xdr:cNvSpPr>
          <a:spLocks/>
        </xdr:cNvSpPr>
      </xdr:nvSpPr>
      <xdr:spPr>
        <a:xfrm>
          <a:off x="1724025" y="5848350"/>
          <a:ext cx="209550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19</xdr:row>
      <xdr:rowOff>142875</xdr:rowOff>
    </xdr:from>
    <xdr:to>
      <xdr:col>6</xdr:col>
      <xdr:colOff>142875</xdr:colOff>
      <xdr:row>20</xdr:row>
      <xdr:rowOff>161925</xdr:rowOff>
    </xdr:to>
    <xdr:sp>
      <xdr:nvSpPr>
        <xdr:cNvPr id="13" name="直線矢印コネクタ 70"/>
        <xdr:cNvSpPr>
          <a:spLocks/>
        </xdr:cNvSpPr>
      </xdr:nvSpPr>
      <xdr:spPr>
        <a:xfrm>
          <a:off x="1733550" y="5562600"/>
          <a:ext cx="209550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18</xdr:row>
      <xdr:rowOff>152400</xdr:rowOff>
    </xdr:from>
    <xdr:to>
      <xdr:col>6</xdr:col>
      <xdr:colOff>123825</xdr:colOff>
      <xdr:row>19</xdr:row>
      <xdr:rowOff>171450</xdr:rowOff>
    </xdr:to>
    <xdr:sp>
      <xdr:nvSpPr>
        <xdr:cNvPr id="14" name="直線矢印コネクタ 70"/>
        <xdr:cNvSpPr>
          <a:spLocks/>
        </xdr:cNvSpPr>
      </xdr:nvSpPr>
      <xdr:spPr>
        <a:xfrm>
          <a:off x="1714500" y="5286375"/>
          <a:ext cx="209550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26</xdr:row>
      <xdr:rowOff>161925</xdr:rowOff>
    </xdr:from>
    <xdr:to>
      <xdr:col>16</xdr:col>
      <xdr:colOff>152400</xdr:colOff>
      <xdr:row>27</xdr:row>
      <xdr:rowOff>180975</xdr:rowOff>
    </xdr:to>
    <xdr:sp>
      <xdr:nvSpPr>
        <xdr:cNvPr id="15" name="直線矢印コネクタ 70"/>
        <xdr:cNvSpPr>
          <a:spLocks/>
        </xdr:cNvSpPr>
      </xdr:nvSpPr>
      <xdr:spPr>
        <a:xfrm>
          <a:off x="5286375" y="7581900"/>
          <a:ext cx="209550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21</xdr:row>
      <xdr:rowOff>152400</xdr:rowOff>
    </xdr:from>
    <xdr:to>
      <xdr:col>16</xdr:col>
      <xdr:colOff>180975</xdr:colOff>
      <xdr:row>24</xdr:row>
      <xdr:rowOff>171450</xdr:rowOff>
    </xdr:to>
    <xdr:sp>
      <xdr:nvSpPr>
        <xdr:cNvPr id="16" name="直線矢印コネクタ 70"/>
        <xdr:cNvSpPr>
          <a:spLocks/>
        </xdr:cNvSpPr>
      </xdr:nvSpPr>
      <xdr:spPr>
        <a:xfrm>
          <a:off x="5267325" y="6143625"/>
          <a:ext cx="257175" cy="876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15</xdr:row>
      <xdr:rowOff>161925</xdr:rowOff>
    </xdr:from>
    <xdr:to>
      <xdr:col>16</xdr:col>
      <xdr:colOff>152400</xdr:colOff>
      <xdr:row>18</xdr:row>
      <xdr:rowOff>161925</xdr:rowOff>
    </xdr:to>
    <xdr:sp>
      <xdr:nvSpPr>
        <xdr:cNvPr id="17" name="直線矢印コネクタ 29"/>
        <xdr:cNvSpPr>
          <a:spLocks/>
        </xdr:cNvSpPr>
      </xdr:nvSpPr>
      <xdr:spPr>
        <a:xfrm>
          <a:off x="5267325" y="4438650"/>
          <a:ext cx="228600" cy="8572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8</xdr:row>
      <xdr:rowOff>152400</xdr:rowOff>
    </xdr:from>
    <xdr:to>
      <xdr:col>16</xdr:col>
      <xdr:colOff>152400</xdr:colOff>
      <xdr:row>10</xdr:row>
      <xdr:rowOff>200025</xdr:rowOff>
    </xdr:to>
    <xdr:sp>
      <xdr:nvSpPr>
        <xdr:cNvPr id="18" name="直線矢印コネクタ 29"/>
        <xdr:cNvSpPr>
          <a:spLocks/>
        </xdr:cNvSpPr>
      </xdr:nvSpPr>
      <xdr:spPr>
        <a:xfrm>
          <a:off x="5276850" y="2428875"/>
          <a:ext cx="219075" cy="619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22</xdr:row>
      <xdr:rowOff>152400</xdr:rowOff>
    </xdr:from>
    <xdr:to>
      <xdr:col>16</xdr:col>
      <xdr:colOff>123825</xdr:colOff>
      <xdr:row>25</xdr:row>
      <xdr:rowOff>200025</xdr:rowOff>
    </xdr:to>
    <xdr:sp>
      <xdr:nvSpPr>
        <xdr:cNvPr id="19" name="直線矢印コネクタ 70"/>
        <xdr:cNvSpPr>
          <a:spLocks/>
        </xdr:cNvSpPr>
      </xdr:nvSpPr>
      <xdr:spPr>
        <a:xfrm>
          <a:off x="5267325" y="6429375"/>
          <a:ext cx="200025" cy="9048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25</xdr:row>
      <xdr:rowOff>161925</xdr:rowOff>
    </xdr:from>
    <xdr:to>
      <xdr:col>16</xdr:col>
      <xdr:colOff>133350</xdr:colOff>
      <xdr:row>26</xdr:row>
      <xdr:rowOff>180975</xdr:rowOff>
    </xdr:to>
    <xdr:sp>
      <xdr:nvSpPr>
        <xdr:cNvPr id="20" name="直線矢印コネクタ 70"/>
        <xdr:cNvSpPr>
          <a:spLocks/>
        </xdr:cNvSpPr>
      </xdr:nvSpPr>
      <xdr:spPr>
        <a:xfrm>
          <a:off x="5267325" y="7296150"/>
          <a:ext cx="209550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20</xdr:row>
      <xdr:rowOff>142875</xdr:rowOff>
    </xdr:from>
    <xdr:to>
      <xdr:col>16</xdr:col>
      <xdr:colOff>152400</xdr:colOff>
      <xdr:row>21</xdr:row>
      <xdr:rowOff>161925</xdr:rowOff>
    </xdr:to>
    <xdr:sp>
      <xdr:nvSpPr>
        <xdr:cNvPr id="21" name="直線矢印コネクタ 70"/>
        <xdr:cNvSpPr>
          <a:spLocks/>
        </xdr:cNvSpPr>
      </xdr:nvSpPr>
      <xdr:spPr>
        <a:xfrm>
          <a:off x="5286375" y="5848350"/>
          <a:ext cx="209550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47625</xdr:colOff>
      <xdr:row>19</xdr:row>
      <xdr:rowOff>142875</xdr:rowOff>
    </xdr:from>
    <xdr:to>
      <xdr:col>16</xdr:col>
      <xdr:colOff>161925</xdr:colOff>
      <xdr:row>20</xdr:row>
      <xdr:rowOff>161925</xdr:rowOff>
    </xdr:to>
    <xdr:sp>
      <xdr:nvSpPr>
        <xdr:cNvPr id="22" name="直線矢印コネクタ 70"/>
        <xdr:cNvSpPr>
          <a:spLocks/>
        </xdr:cNvSpPr>
      </xdr:nvSpPr>
      <xdr:spPr>
        <a:xfrm>
          <a:off x="5295900" y="5562600"/>
          <a:ext cx="209550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18</xdr:row>
      <xdr:rowOff>152400</xdr:rowOff>
    </xdr:from>
    <xdr:to>
      <xdr:col>16</xdr:col>
      <xdr:colOff>142875</xdr:colOff>
      <xdr:row>19</xdr:row>
      <xdr:rowOff>171450</xdr:rowOff>
    </xdr:to>
    <xdr:sp>
      <xdr:nvSpPr>
        <xdr:cNvPr id="23" name="直線矢印コネクタ 70"/>
        <xdr:cNvSpPr>
          <a:spLocks/>
        </xdr:cNvSpPr>
      </xdr:nvSpPr>
      <xdr:spPr>
        <a:xfrm>
          <a:off x="5276850" y="5286375"/>
          <a:ext cx="209550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33</xdr:row>
      <xdr:rowOff>152400</xdr:rowOff>
    </xdr:from>
    <xdr:to>
      <xdr:col>16</xdr:col>
      <xdr:colOff>133350</xdr:colOff>
      <xdr:row>34</xdr:row>
      <xdr:rowOff>171450</xdr:rowOff>
    </xdr:to>
    <xdr:sp>
      <xdr:nvSpPr>
        <xdr:cNvPr id="24" name="直線矢印コネクタ 29"/>
        <xdr:cNvSpPr>
          <a:spLocks/>
        </xdr:cNvSpPr>
      </xdr:nvSpPr>
      <xdr:spPr>
        <a:xfrm>
          <a:off x="5286375" y="9572625"/>
          <a:ext cx="190500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32</xdr:row>
      <xdr:rowOff>152400</xdr:rowOff>
    </xdr:from>
    <xdr:to>
      <xdr:col>16</xdr:col>
      <xdr:colOff>142875</xdr:colOff>
      <xdr:row>33</xdr:row>
      <xdr:rowOff>161925</xdr:rowOff>
    </xdr:to>
    <xdr:sp>
      <xdr:nvSpPr>
        <xdr:cNvPr id="25" name="直線矢印コネクタ 29"/>
        <xdr:cNvSpPr>
          <a:spLocks/>
        </xdr:cNvSpPr>
      </xdr:nvSpPr>
      <xdr:spPr>
        <a:xfrm>
          <a:off x="5276850" y="9286875"/>
          <a:ext cx="209550" cy="2952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29</xdr:row>
      <xdr:rowOff>142875</xdr:rowOff>
    </xdr:from>
    <xdr:to>
      <xdr:col>16</xdr:col>
      <xdr:colOff>142875</xdr:colOff>
      <xdr:row>32</xdr:row>
      <xdr:rowOff>171450</xdr:rowOff>
    </xdr:to>
    <xdr:sp>
      <xdr:nvSpPr>
        <xdr:cNvPr id="26" name="直線矢印コネクタ 29"/>
        <xdr:cNvSpPr>
          <a:spLocks/>
        </xdr:cNvSpPr>
      </xdr:nvSpPr>
      <xdr:spPr>
        <a:xfrm>
          <a:off x="5276850" y="8420100"/>
          <a:ext cx="209550" cy="8858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27</xdr:row>
      <xdr:rowOff>152400</xdr:rowOff>
    </xdr:from>
    <xdr:to>
      <xdr:col>16</xdr:col>
      <xdr:colOff>219075</xdr:colOff>
      <xdr:row>31</xdr:row>
      <xdr:rowOff>152400</xdr:rowOff>
    </xdr:to>
    <xdr:sp>
      <xdr:nvSpPr>
        <xdr:cNvPr id="27" name="直線矢印コネクタ 29"/>
        <xdr:cNvSpPr>
          <a:spLocks/>
        </xdr:cNvSpPr>
      </xdr:nvSpPr>
      <xdr:spPr>
        <a:xfrm>
          <a:off x="5267325" y="7858125"/>
          <a:ext cx="295275" cy="11430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219075</xdr:rowOff>
    </xdr:from>
    <xdr:to>
      <xdr:col>14</xdr:col>
      <xdr:colOff>447675</xdr:colOff>
      <xdr:row>2</xdr:row>
      <xdr:rowOff>66675</xdr:rowOff>
    </xdr:to>
    <xdr:sp>
      <xdr:nvSpPr>
        <xdr:cNvPr id="1" name="テキスト 31"/>
        <xdr:cNvSpPr>
          <a:spLocks/>
        </xdr:cNvSpPr>
      </xdr:nvSpPr>
      <xdr:spPr>
        <a:xfrm>
          <a:off x="2514600" y="219075"/>
          <a:ext cx="2562225" cy="3810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dist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新車登録販売台数速報　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</a:t>
          </a:r>
        </a:p>
      </xdr:txBody>
    </xdr:sp>
    <xdr:clientData/>
  </xdr:twoCellAnchor>
  <xdr:twoCellAnchor>
    <xdr:from>
      <xdr:col>5</xdr:col>
      <xdr:colOff>38100</xdr:colOff>
      <xdr:row>34</xdr:row>
      <xdr:rowOff>114300</xdr:rowOff>
    </xdr:from>
    <xdr:to>
      <xdr:col>6</xdr:col>
      <xdr:colOff>171450</xdr:colOff>
      <xdr:row>36</xdr:row>
      <xdr:rowOff>142875</xdr:rowOff>
    </xdr:to>
    <xdr:sp>
      <xdr:nvSpPr>
        <xdr:cNvPr id="2" name="直線矢印コネクタ 29"/>
        <xdr:cNvSpPr>
          <a:spLocks/>
        </xdr:cNvSpPr>
      </xdr:nvSpPr>
      <xdr:spPr>
        <a:xfrm flipV="1">
          <a:off x="1743075" y="9820275"/>
          <a:ext cx="228600" cy="600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33</xdr:row>
      <xdr:rowOff>142875</xdr:rowOff>
    </xdr:from>
    <xdr:to>
      <xdr:col>6</xdr:col>
      <xdr:colOff>142875</xdr:colOff>
      <xdr:row>35</xdr:row>
      <xdr:rowOff>171450</xdr:rowOff>
    </xdr:to>
    <xdr:sp>
      <xdr:nvSpPr>
        <xdr:cNvPr id="3" name="直線矢印コネクタ 29"/>
        <xdr:cNvSpPr>
          <a:spLocks/>
        </xdr:cNvSpPr>
      </xdr:nvSpPr>
      <xdr:spPr>
        <a:xfrm flipV="1">
          <a:off x="1714500" y="9563100"/>
          <a:ext cx="228600" cy="600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32</xdr:row>
      <xdr:rowOff>123825</xdr:rowOff>
    </xdr:from>
    <xdr:to>
      <xdr:col>6</xdr:col>
      <xdr:colOff>161925</xdr:colOff>
      <xdr:row>34</xdr:row>
      <xdr:rowOff>152400</xdr:rowOff>
    </xdr:to>
    <xdr:sp>
      <xdr:nvSpPr>
        <xdr:cNvPr id="4" name="直線矢印コネクタ 29"/>
        <xdr:cNvSpPr>
          <a:spLocks/>
        </xdr:cNvSpPr>
      </xdr:nvSpPr>
      <xdr:spPr>
        <a:xfrm flipV="1">
          <a:off x="1733550" y="9258300"/>
          <a:ext cx="228600" cy="600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31</xdr:row>
      <xdr:rowOff>133350</xdr:rowOff>
    </xdr:from>
    <xdr:to>
      <xdr:col>6</xdr:col>
      <xdr:colOff>152400</xdr:colOff>
      <xdr:row>33</xdr:row>
      <xdr:rowOff>161925</xdr:rowOff>
    </xdr:to>
    <xdr:sp>
      <xdr:nvSpPr>
        <xdr:cNvPr id="5" name="直線矢印コネクタ 29"/>
        <xdr:cNvSpPr>
          <a:spLocks/>
        </xdr:cNvSpPr>
      </xdr:nvSpPr>
      <xdr:spPr>
        <a:xfrm flipV="1">
          <a:off x="1724025" y="8982075"/>
          <a:ext cx="228600" cy="600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30</xdr:row>
      <xdr:rowOff>123825</xdr:rowOff>
    </xdr:from>
    <xdr:to>
      <xdr:col>6</xdr:col>
      <xdr:colOff>152400</xdr:colOff>
      <xdr:row>32</xdr:row>
      <xdr:rowOff>152400</xdr:rowOff>
    </xdr:to>
    <xdr:sp>
      <xdr:nvSpPr>
        <xdr:cNvPr id="6" name="直線矢印コネクタ 29"/>
        <xdr:cNvSpPr>
          <a:spLocks/>
        </xdr:cNvSpPr>
      </xdr:nvSpPr>
      <xdr:spPr>
        <a:xfrm flipV="1">
          <a:off x="1724025" y="8686800"/>
          <a:ext cx="228600" cy="600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123825</xdr:rowOff>
    </xdr:from>
    <xdr:to>
      <xdr:col>6</xdr:col>
      <xdr:colOff>133350</xdr:colOff>
      <xdr:row>29</xdr:row>
      <xdr:rowOff>152400</xdr:rowOff>
    </xdr:to>
    <xdr:sp>
      <xdr:nvSpPr>
        <xdr:cNvPr id="7" name="直線矢印コネクタ 29"/>
        <xdr:cNvSpPr>
          <a:spLocks/>
        </xdr:cNvSpPr>
      </xdr:nvSpPr>
      <xdr:spPr>
        <a:xfrm flipV="1">
          <a:off x="1704975" y="7829550"/>
          <a:ext cx="228600" cy="600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104775</xdr:rowOff>
    </xdr:from>
    <xdr:to>
      <xdr:col>6</xdr:col>
      <xdr:colOff>142875</xdr:colOff>
      <xdr:row>28</xdr:row>
      <xdr:rowOff>133350</xdr:rowOff>
    </xdr:to>
    <xdr:sp>
      <xdr:nvSpPr>
        <xdr:cNvPr id="8" name="直線矢印コネクタ 29"/>
        <xdr:cNvSpPr>
          <a:spLocks/>
        </xdr:cNvSpPr>
      </xdr:nvSpPr>
      <xdr:spPr>
        <a:xfrm flipV="1">
          <a:off x="1714500" y="7524750"/>
          <a:ext cx="228600" cy="600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123825</xdr:rowOff>
    </xdr:from>
    <xdr:to>
      <xdr:col>6</xdr:col>
      <xdr:colOff>123825</xdr:colOff>
      <xdr:row>27</xdr:row>
      <xdr:rowOff>161925</xdr:rowOff>
    </xdr:to>
    <xdr:sp>
      <xdr:nvSpPr>
        <xdr:cNvPr id="9" name="直線矢印コネクタ 29"/>
        <xdr:cNvSpPr>
          <a:spLocks/>
        </xdr:cNvSpPr>
      </xdr:nvSpPr>
      <xdr:spPr>
        <a:xfrm flipV="1">
          <a:off x="1704975" y="6972300"/>
          <a:ext cx="219075" cy="895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142875</xdr:rowOff>
    </xdr:from>
    <xdr:to>
      <xdr:col>6</xdr:col>
      <xdr:colOff>133350</xdr:colOff>
      <xdr:row>25</xdr:row>
      <xdr:rowOff>171450</xdr:rowOff>
    </xdr:to>
    <xdr:sp>
      <xdr:nvSpPr>
        <xdr:cNvPr id="10" name="直線矢印コネクタ 29"/>
        <xdr:cNvSpPr>
          <a:spLocks/>
        </xdr:cNvSpPr>
      </xdr:nvSpPr>
      <xdr:spPr>
        <a:xfrm flipV="1">
          <a:off x="1704975" y="6705600"/>
          <a:ext cx="228600" cy="600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20</xdr:row>
      <xdr:rowOff>114300</xdr:rowOff>
    </xdr:from>
    <xdr:to>
      <xdr:col>6</xdr:col>
      <xdr:colOff>152400</xdr:colOff>
      <xdr:row>22</xdr:row>
      <xdr:rowOff>142875</xdr:rowOff>
    </xdr:to>
    <xdr:sp>
      <xdr:nvSpPr>
        <xdr:cNvPr id="11" name="直線矢印コネクタ 29"/>
        <xdr:cNvSpPr>
          <a:spLocks/>
        </xdr:cNvSpPr>
      </xdr:nvSpPr>
      <xdr:spPr>
        <a:xfrm flipV="1">
          <a:off x="1724025" y="5819775"/>
          <a:ext cx="228600" cy="600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19</xdr:row>
      <xdr:rowOff>123825</xdr:rowOff>
    </xdr:from>
    <xdr:to>
      <xdr:col>6</xdr:col>
      <xdr:colOff>171450</xdr:colOff>
      <xdr:row>21</xdr:row>
      <xdr:rowOff>152400</xdr:rowOff>
    </xdr:to>
    <xdr:sp>
      <xdr:nvSpPr>
        <xdr:cNvPr id="12" name="直線矢印コネクタ 29"/>
        <xdr:cNvSpPr>
          <a:spLocks/>
        </xdr:cNvSpPr>
      </xdr:nvSpPr>
      <xdr:spPr>
        <a:xfrm flipV="1">
          <a:off x="1743075" y="5543550"/>
          <a:ext cx="228600" cy="600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18</xdr:row>
      <xdr:rowOff>123825</xdr:rowOff>
    </xdr:from>
    <xdr:to>
      <xdr:col>6</xdr:col>
      <xdr:colOff>152400</xdr:colOff>
      <xdr:row>20</xdr:row>
      <xdr:rowOff>152400</xdr:rowOff>
    </xdr:to>
    <xdr:sp>
      <xdr:nvSpPr>
        <xdr:cNvPr id="13" name="直線矢印コネクタ 29"/>
        <xdr:cNvSpPr>
          <a:spLocks/>
        </xdr:cNvSpPr>
      </xdr:nvSpPr>
      <xdr:spPr>
        <a:xfrm flipV="1">
          <a:off x="1724025" y="5257800"/>
          <a:ext cx="228600" cy="600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133350</xdr:rowOff>
    </xdr:from>
    <xdr:to>
      <xdr:col>6</xdr:col>
      <xdr:colOff>133350</xdr:colOff>
      <xdr:row>19</xdr:row>
      <xdr:rowOff>161925</xdr:rowOff>
    </xdr:to>
    <xdr:sp>
      <xdr:nvSpPr>
        <xdr:cNvPr id="14" name="直線矢印コネクタ 29"/>
        <xdr:cNvSpPr>
          <a:spLocks/>
        </xdr:cNvSpPr>
      </xdr:nvSpPr>
      <xdr:spPr>
        <a:xfrm flipV="1">
          <a:off x="1704975" y="4981575"/>
          <a:ext cx="228600" cy="600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142875</xdr:rowOff>
    </xdr:from>
    <xdr:to>
      <xdr:col>6</xdr:col>
      <xdr:colOff>142875</xdr:colOff>
      <xdr:row>18</xdr:row>
      <xdr:rowOff>171450</xdr:rowOff>
    </xdr:to>
    <xdr:sp>
      <xdr:nvSpPr>
        <xdr:cNvPr id="15" name="直線矢印コネクタ 29"/>
        <xdr:cNvSpPr>
          <a:spLocks/>
        </xdr:cNvSpPr>
      </xdr:nvSpPr>
      <xdr:spPr>
        <a:xfrm flipV="1">
          <a:off x="1714500" y="4705350"/>
          <a:ext cx="228600" cy="600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13</xdr:row>
      <xdr:rowOff>152400</xdr:rowOff>
    </xdr:from>
    <xdr:to>
      <xdr:col>6</xdr:col>
      <xdr:colOff>152400</xdr:colOff>
      <xdr:row>15</xdr:row>
      <xdr:rowOff>180975</xdr:rowOff>
    </xdr:to>
    <xdr:sp>
      <xdr:nvSpPr>
        <xdr:cNvPr id="16" name="直線矢印コネクタ 29"/>
        <xdr:cNvSpPr>
          <a:spLocks/>
        </xdr:cNvSpPr>
      </xdr:nvSpPr>
      <xdr:spPr>
        <a:xfrm flipV="1">
          <a:off x="1724025" y="3857625"/>
          <a:ext cx="228600" cy="600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12</xdr:row>
      <xdr:rowOff>142875</xdr:rowOff>
    </xdr:from>
    <xdr:to>
      <xdr:col>6</xdr:col>
      <xdr:colOff>152400</xdr:colOff>
      <xdr:row>14</xdr:row>
      <xdr:rowOff>171450</xdr:rowOff>
    </xdr:to>
    <xdr:sp>
      <xdr:nvSpPr>
        <xdr:cNvPr id="17" name="直線矢印コネクタ 29"/>
        <xdr:cNvSpPr>
          <a:spLocks/>
        </xdr:cNvSpPr>
      </xdr:nvSpPr>
      <xdr:spPr>
        <a:xfrm flipV="1">
          <a:off x="1724025" y="3562350"/>
          <a:ext cx="228600" cy="600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10</xdr:row>
      <xdr:rowOff>133350</xdr:rowOff>
    </xdr:from>
    <xdr:to>
      <xdr:col>6</xdr:col>
      <xdr:colOff>152400</xdr:colOff>
      <xdr:row>12</xdr:row>
      <xdr:rowOff>161925</xdr:rowOff>
    </xdr:to>
    <xdr:sp>
      <xdr:nvSpPr>
        <xdr:cNvPr id="18" name="直線矢印コネクタ 29"/>
        <xdr:cNvSpPr>
          <a:spLocks/>
        </xdr:cNvSpPr>
      </xdr:nvSpPr>
      <xdr:spPr>
        <a:xfrm flipV="1">
          <a:off x="1724025" y="2981325"/>
          <a:ext cx="228600" cy="600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609600</xdr:colOff>
      <xdr:row>9</xdr:row>
      <xdr:rowOff>133350</xdr:rowOff>
    </xdr:from>
    <xdr:to>
      <xdr:col>6</xdr:col>
      <xdr:colOff>123825</xdr:colOff>
      <xdr:row>11</xdr:row>
      <xdr:rowOff>161925</xdr:rowOff>
    </xdr:to>
    <xdr:sp>
      <xdr:nvSpPr>
        <xdr:cNvPr id="19" name="直線矢印コネクタ 29"/>
        <xdr:cNvSpPr>
          <a:spLocks/>
        </xdr:cNvSpPr>
      </xdr:nvSpPr>
      <xdr:spPr>
        <a:xfrm flipV="1">
          <a:off x="1695450" y="2695575"/>
          <a:ext cx="228600" cy="600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6</xdr:row>
      <xdr:rowOff>133350</xdr:rowOff>
    </xdr:from>
    <xdr:to>
      <xdr:col>6</xdr:col>
      <xdr:colOff>142875</xdr:colOff>
      <xdr:row>8</xdr:row>
      <xdr:rowOff>161925</xdr:rowOff>
    </xdr:to>
    <xdr:sp>
      <xdr:nvSpPr>
        <xdr:cNvPr id="20" name="直線矢印コネクタ 29"/>
        <xdr:cNvSpPr>
          <a:spLocks/>
        </xdr:cNvSpPr>
      </xdr:nvSpPr>
      <xdr:spPr>
        <a:xfrm flipV="1">
          <a:off x="1714500" y="1838325"/>
          <a:ext cx="228600" cy="600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11</xdr:row>
      <xdr:rowOff>142875</xdr:rowOff>
    </xdr:from>
    <xdr:to>
      <xdr:col>6</xdr:col>
      <xdr:colOff>152400</xdr:colOff>
      <xdr:row>13</xdr:row>
      <xdr:rowOff>171450</xdr:rowOff>
    </xdr:to>
    <xdr:sp>
      <xdr:nvSpPr>
        <xdr:cNvPr id="21" name="直線矢印コネクタ 29"/>
        <xdr:cNvSpPr>
          <a:spLocks/>
        </xdr:cNvSpPr>
      </xdr:nvSpPr>
      <xdr:spPr>
        <a:xfrm flipV="1">
          <a:off x="1724025" y="3276600"/>
          <a:ext cx="228600" cy="600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34</xdr:row>
      <xdr:rowOff>133350</xdr:rowOff>
    </xdr:from>
    <xdr:to>
      <xdr:col>16</xdr:col>
      <xdr:colOff>161925</xdr:colOff>
      <xdr:row>36</xdr:row>
      <xdr:rowOff>161925</xdr:rowOff>
    </xdr:to>
    <xdr:sp>
      <xdr:nvSpPr>
        <xdr:cNvPr id="22" name="直線矢印コネクタ 29"/>
        <xdr:cNvSpPr>
          <a:spLocks/>
        </xdr:cNvSpPr>
      </xdr:nvSpPr>
      <xdr:spPr>
        <a:xfrm flipV="1">
          <a:off x="5276850" y="9839325"/>
          <a:ext cx="228600" cy="600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619125</xdr:colOff>
      <xdr:row>33</xdr:row>
      <xdr:rowOff>161925</xdr:rowOff>
    </xdr:from>
    <xdr:to>
      <xdr:col>16</xdr:col>
      <xdr:colOff>133350</xdr:colOff>
      <xdr:row>35</xdr:row>
      <xdr:rowOff>190500</xdr:rowOff>
    </xdr:to>
    <xdr:sp>
      <xdr:nvSpPr>
        <xdr:cNvPr id="23" name="直線矢印コネクタ 29"/>
        <xdr:cNvSpPr>
          <a:spLocks/>
        </xdr:cNvSpPr>
      </xdr:nvSpPr>
      <xdr:spPr>
        <a:xfrm flipV="1">
          <a:off x="5248275" y="9582150"/>
          <a:ext cx="228600" cy="600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32</xdr:row>
      <xdr:rowOff>142875</xdr:rowOff>
    </xdr:from>
    <xdr:to>
      <xdr:col>16</xdr:col>
      <xdr:colOff>152400</xdr:colOff>
      <xdr:row>34</xdr:row>
      <xdr:rowOff>171450</xdr:rowOff>
    </xdr:to>
    <xdr:sp>
      <xdr:nvSpPr>
        <xdr:cNvPr id="24" name="直線矢印コネクタ 29"/>
        <xdr:cNvSpPr>
          <a:spLocks/>
        </xdr:cNvSpPr>
      </xdr:nvSpPr>
      <xdr:spPr>
        <a:xfrm flipV="1">
          <a:off x="5267325" y="9277350"/>
          <a:ext cx="228600" cy="600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31</xdr:row>
      <xdr:rowOff>152400</xdr:rowOff>
    </xdr:from>
    <xdr:to>
      <xdr:col>16</xdr:col>
      <xdr:colOff>142875</xdr:colOff>
      <xdr:row>33</xdr:row>
      <xdr:rowOff>180975</xdr:rowOff>
    </xdr:to>
    <xdr:sp>
      <xdr:nvSpPr>
        <xdr:cNvPr id="25" name="直線矢印コネクタ 29"/>
        <xdr:cNvSpPr>
          <a:spLocks/>
        </xdr:cNvSpPr>
      </xdr:nvSpPr>
      <xdr:spPr>
        <a:xfrm flipV="1">
          <a:off x="5257800" y="9001125"/>
          <a:ext cx="228600" cy="600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30</xdr:row>
      <xdr:rowOff>142875</xdr:rowOff>
    </xdr:from>
    <xdr:to>
      <xdr:col>16</xdr:col>
      <xdr:colOff>142875</xdr:colOff>
      <xdr:row>32</xdr:row>
      <xdr:rowOff>171450</xdr:rowOff>
    </xdr:to>
    <xdr:sp>
      <xdr:nvSpPr>
        <xdr:cNvPr id="26" name="直線矢印コネクタ 29"/>
        <xdr:cNvSpPr>
          <a:spLocks/>
        </xdr:cNvSpPr>
      </xdr:nvSpPr>
      <xdr:spPr>
        <a:xfrm flipV="1">
          <a:off x="5257800" y="8705850"/>
          <a:ext cx="228600" cy="600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609600</xdr:colOff>
      <xdr:row>27</xdr:row>
      <xdr:rowOff>142875</xdr:rowOff>
    </xdr:from>
    <xdr:to>
      <xdr:col>16</xdr:col>
      <xdr:colOff>123825</xdr:colOff>
      <xdr:row>29</xdr:row>
      <xdr:rowOff>171450</xdr:rowOff>
    </xdr:to>
    <xdr:sp>
      <xdr:nvSpPr>
        <xdr:cNvPr id="27" name="直線矢印コネクタ 29"/>
        <xdr:cNvSpPr>
          <a:spLocks/>
        </xdr:cNvSpPr>
      </xdr:nvSpPr>
      <xdr:spPr>
        <a:xfrm flipV="1">
          <a:off x="5238750" y="7848600"/>
          <a:ext cx="228600" cy="600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619125</xdr:colOff>
      <xdr:row>26</xdr:row>
      <xdr:rowOff>123825</xdr:rowOff>
    </xdr:from>
    <xdr:to>
      <xdr:col>16</xdr:col>
      <xdr:colOff>133350</xdr:colOff>
      <xdr:row>28</xdr:row>
      <xdr:rowOff>152400</xdr:rowOff>
    </xdr:to>
    <xdr:sp>
      <xdr:nvSpPr>
        <xdr:cNvPr id="28" name="直線矢印コネクタ 29"/>
        <xdr:cNvSpPr>
          <a:spLocks/>
        </xdr:cNvSpPr>
      </xdr:nvSpPr>
      <xdr:spPr>
        <a:xfrm flipV="1">
          <a:off x="5248275" y="7543800"/>
          <a:ext cx="228600" cy="600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609600</xdr:colOff>
      <xdr:row>24</xdr:row>
      <xdr:rowOff>142875</xdr:rowOff>
    </xdr:from>
    <xdr:to>
      <xdr:col>16</xdr:col>
      <xdr:colOff>114300</xdr:colOff>
      <xdr:row>27</xdr:row>
      <xdr:rowOff>180975</xdr:rowOff>
    </xdr:to>
    <xdr:sp>
      <xdr:nvSpPr>
        <xdr:cNvPr id="29" name="直線矢印コネクタ 29"/>
        <xdr:cNvSpPr>
          <a:spLocks/>
        </xdr:cNvSpPr>
      </xdr:nvSpPr>
      <xdr:spPr>
        <a:xfrm flipV="1">
          <a:off x="5238750" y="6991350"/>
          <a:ext cx="219075" cy="895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609600</xdr:colOff>
      <xdr:row>23</xdr:row>
      <xdr:rowOff>161925</xdr:rowOff>
    </xdr:from>
    <xdr:to>
      <xdr:col>16</xdr:col>
      <xdr:colOff>123825</xdr:colOff>
      <xdr:row>25</xdr:row>
      <xdr:rowOff>190500</xdr:rowOff>
    </xdr:to>
    <xdr:sp>
      <xdr:nvSpPr>
        <xdr:cNvPr id="30" name="直線矢印コネクタ 29"/>
        <xdr:cNvSpPr>
          <a:spLocks/>
        </xdr:cNvSpPr>
      </xdr:nvSpPr>
      <xdr:spPr>
        <a:xfrm flipV="1">
          <a:off x="5238750" y="6724650"/>
          <a:ext cx="228600" cy="600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20</xdr:row>
      <xdr:rowOff>133350</xdr:rowOff>
    </xdr:from>
    <xdr:to>
      <xdr:col>16</xdr:col>
      <xdr:colOff>142875</xdr:colOff>
      <xdr:row>22</xdr:row>
      <xdr:rowOff>161925</xdr:rowOff>
    </xdr:to>
    <xdr:sp>
      <xdr:nvSpPr>
        <xdr:cNvPr id="31" name="直線矢印コネクタ 29"/>
        <xdr:cNvSpPr>
          <a:spLocks/>
        </xdr:cNvSpPr>
      </xdr:nvSpPr>
      <xdr:spPr>
        <a:xfrm flipV="1">
          <a:off x="5257800" y="5838825"/>
          <a:ext cx="228600" cy="600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19</xdr:row>
      <xdr:rowOff>142875</xdr:rowOff>
    </xdr:from>
    <xdr:to>
      <xdr:col>16</xdr:col>
      <xdr:colOff>161925</xdr:colOff>
      <xdr:row>21</xdr:row>
      <xdr:rowOff>171450</xdr:rowOff>
    </xdr:to>
    <xdr:sp>
      <xdr:nvSpPr>
        <xdr:cNvPr id="32" name="直線矢印コネクタ 29"/>
        <xdr:cNvSpPr>
          <a:spLocks/>
        </xdr:cNvSpPr>
      </xdr:nvSpPr>
      <xdr:spPr>
        <a:xfrm flipV="1">
          <a:off x="5276850" y="5562600"/>
          <a:ext cx="228600" cy="600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18</xdr:row>
      <xdr:rowOff>142875</xdr:rowOff>
    </xdr:from>
    <xdr:to>
      <xdr:col>16</xdr:col>
      <xdr:colOff>142875</xdr:colOff>
      <xdr:row>20</xdr:row>
      <xdr:rowOff>171450</xdr:rowOff>
    </xdr:to>
    <xdr:sp>
      <xdr:nvSpPr>
        <xdr:cNvPr id="33" name="直線矢印コネクタ 29"/>
        <xdr:cNvSpPr>
          <a:spLocks/>
        </xdr:cNvSpPr>
      </xdr:nvSpPr>
      <xdr:spPr>
        <a:xfrm flipV="1">
          <a:off x="5257800" y="5276850"/>
          <a:ext cx="228600" cy="600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609600</xdr:colOff>
      <xdr:row>17</xdr:row>
      <xdr:rowOff>152400</xdr:rowOff>
    </xdr:from>
    <xdr:to>
      <xdr:col>16</xdr:col>
      <xdr:colOff>123825</xdr:colOff>
      <xdr:row>19</xdr:row>
      <xdr:rowOff>180975</xdr:rowOff>
    </xdr:to>
    <xdr:sp>
      <xdr:nvSpPr>
        <xdr:cNvPr id="34" name="直線矢印コネクタ 29"/>
        <xdr:cNvSpPr>
          <a:spLocks/>
        </xdr:cNvSpPr>
      </xdr:nvSpPr>
      <xdr:spPr>
        <a:xfrm flipV="1">
          <a:off x="5238750" y="5000625"/>
          <a:ext cx="228600" cy="600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619125</xdr:colOff>
      <xdr:row>16</xdr:row>
      <xdr:rowOff>161925</xdr:rowOff>
    </xdr:from>
    <xdr:to>
      <xdr:col>16</xdr:col>
      <xdr:colOff>133350</xdr:colOff>
      <xdr:row>18</xdr:row>
      <xdr:rowOff>190500</xdr:rowOff>
    </xdr:to>
    <xdr:sp>
      <xdr:nvSpPr>
        <xdr:cNvPr id="35" name="直線矢印コネクタ 29"/>
        <xdr:cNvSpPr>
          <a:spLocks/>
        </xdr:cNvSpPr>
      </xdr:nvSpPr>
      <xdr:spPr>
        <a:xfrm flipV="1">
          <a:off x="5248275" y="4724400"/>
          <a:ext cx="228600" cy="600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13</xdr:row>
      <xdr:rowOff>171450</xdr:rowOff>
    </xdr:from>
    <xdr:to>
      <xdr:col>16</xdr:col>
      <xdr:colOff>142875</xdr:colOff>
      <xdr:row>15</xdr:row>
      <xdr:rowOff>200025</xdr:rowOff>
    </xdr:to>
    <xdr:sp>
      <xdr:nvSpPr>
        <xdr:cNvPr id="36" name="直線矢印コネクタ 29"/>
        <xdr:cNvSpPr>
          <a:spLocks/>
        </xdr:cNvSpPr>
      </xdr:nvSpPr>
      <xdr:spPr>
        <a:xfrm flipV="1">
          <a:off x="5257800" y="3876675"/>
          <a:ext cx="228600" cy="600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12</xdr:row>
      <xdr:rowOff>161925</xdr:rowOff>
    </xdr:from>
    <xdr:to>
      <xdr:col>16</xdr:col>
      <xdr:colOff>142875</xdr:colOff>
      <xdr:row>14</xdr:row>
      <xdr:rowOff>190500</xdr:rowOff>
    </xdr:to>
    <xdr:sp>
      <xdr:nvSpPr>
        <xdr:cNvPr id="37" name="直線矢印コネクタ 29"/>
        <xdr:cNvSpPr>
          <a:spLocks/>
        </xdr:cNvSpPr>
      </xdr:nvSpPr>
      <xdr:spPr>
        <a:xfrm flipV="1">
          <a:off x="5257800" y="3581400"/>
          <a:ext cx="228600" cy="600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10</xdr:row>
      <xdr:rowOff>152400</xdr:rowOff>
    </xdr:from>
    <xdr:to>
      <xdr:col>16</xdr:col>
      <xdr:colOff>142875</xdr:colOff>
      <xdr:row>12</xdr:row>
      <xdr:rowOff>180975</xdr:rowOff>
    </xdr:to>
    <xdr:sp>
      <xdr:nvSpPr>
        <xdr:cNvPr id="38" name="直線矢印コネクタ 29"/>
        <xdr:cNvSpPr>
          <a:spLocks/>
        </xdr:cNvSpPr>
      </xdr:nvSpPr>
      <xdr:spPr>
        <a:xfrm flipV="1">
          <a:off x="5257800" y="3000375"/>
          <a:ext cx="228600" cy="600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600075</xdr:colOff>
      <xdr:row>9</xdr:row>
      <xdr:rowOff>152400</xdr:rowOff>
    </xdr:from>
    <xdr:to>
      <xdr:col>16</xdr:col>
      <xdr:colOff>114300</xdr:colOff>
      <xdr:row>11</xdr:row>
      <xdr:rowOff>180975</xdr:rowOff>
    </xdr:to>
    <xdr:sp>
      <xdr:nvSpPr>
        <xdr:cNvPr id="39" name="直線矢印コネクタ 29"/>
        <xdr:cNvSpPr>
          <a:spLocks/>
        </xdr:cNvSpPr>
      </xdr:nvSpPr>
      <xdr:spPr>
        <a:xfrm flipV="1">
          <a:off x="5229225" y="2714625"/>
          <a:ext cx="228600" cy="600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619125</xdr:colOff>
      <xdr:row>6</xdr:row>
      <xdr:rowOff>152400</xdr:rowOff>
    </xdr:from>
    <xdr:to>
      <xdr:col>16</xdr:col>
      <xdr:colOff>133350</xdr:colOff>
      <xdr:row>8</xdr:row>
      <xdr:rowOff>180975</xdr:rowOff>
    </xdr:to>
    <xdr:sp>
      <xdr:nvSpPr>
        <xdr:cNvPr id="40" name="直線矢印コネクタ 29"/>
        <xdr:cNvSpPr>
          <a:spLocks/>
        </xdr:cNvSpPr>
      </xdr:nvSpPr>
      <xdr:spPr>
        <a:xfrm flipV="1">
          <a:off x="5248275" y="1857375"/>
          <a:ext cx="228600" cy="600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11</xdr:row>
      <xdr:rowOff>161925</xdr:rowOff>
    </xdr:from>
    <xdr:to>
      <xdr:col>16</xdr:col>
      <xdr:colOff>142875</xdr:colOff>
      <xdr:row>13</xdr:row>
      <xdr:rowOff>190500</xdr:rowOff>
    </xdr:to>
    <xdr:sp>
      <xdr:nvSpPr>
        <xdr:cNvPr id="41" name="直線矢印コネクタ 29"/>
        <xdr:cNvSpPr>
          <a:spLocks/>
        </xdr:cNvSpPr>
      </xdr:nvSpPr>
      <xdr:spPr>
        <a:xfrm flipV="1">
          <a:off x="5257800" y="3295650"/>
          <a:ext cx="228600" cy="600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219075</xdr:rowOff>
    </xdr:from>
    <xdr:to>
      <xdr:col>14</xdr:col>
      <xdr:colOff>447675</xdr:colOff>
      <xdr:row>2</xdr:row>
      <xdr:rowOff>66675</xdr:rowOff>
    </xdr:to>
    <xdr:sp>
      <xdr:nvSpPr>
        <xdr:cNvPr id="1" name="テキスト 31"/>
        <xdr:cNvSpPr>
          <a:spLocks/>
        </xdr:cNvSpPr>
      </xdr:nvSpPr>
      <xdr:spPr>
        <a:xfrm>
          <a:off x="2514600" y="219075"/>
          <a:ext cx="2562225" cy="3810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dist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新車登録販売台数速報　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</a:t>
          </a:r>
        </a:p>
      </xdr:txBody>
    </xdr:sp>
    <xdr:clientData/>
  </xdr:twoCellAnchor>
  <xdr:twoCellAnchor>
    <xdr:from>
      <xdr:col>5</xdr:col>
      <xdr:colOff>19050</xdr:colOff>
      <xdr:row>33</xdr:row>
      <xdr:rowOff>161925</xdr:rowOff>
    </xdr:from>
    <xdr:to>
      <xdr:col>6</xdr:col>
      <xdr:colOff>161925</xdr:colOff>
      <xdr:row>35</xdr:row>
      <xdr:rowOff>228600</xdr:rowOff>
    </xdr:to>
    <xdr:sp>
      <xdr:nvSpPr>
        <xdr:cNvPr id="2" name="直線矢印コネクタ 29"/>
        <xdr:cNvSpPr>
          <a:spLocks/>
        </xdr:cNvSpPr>
      </xdr:nvSpPr>
      <xdr:spPr>
        <a:xfrm>
          <a:off x="1724025" y="9582150"/>
          <a:ext cx="238125" cy="6381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31</xdr:row>
      <xdr:rowOff>123825</xdr:rowOff>
    </xdr:from>
    <xdr:to>
      <xdr:col>6</xdr:col>
      <xdr:colOff>123825</xdr:colOff>
      <xdr:row>32</xdr:row>
      <xdr:rowOff>152400</xdr:rowOff>
    </xdr:to>
    <xdr:sp>
      <xdr:nvSpPr>
        <xdr:cNvPr id="3" name="直線矢印コネクタ 29"/>
        <xdr:cNvSpPr>
          <a:spLocks/>
        </xdr:cNvSpPr>
      </xdr:nvSpPr>
      <xdr:spPr>
        <a:xfrm flipV="1">
          <a:off x="1724025" y="8972550"/>
          <a:ext cx="200025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142875</xdr:rowOff>
    </xdr:from>
    <xdr:to>
      <xdr:col>6</xdr:col>
      <xdr:colOff>95250</xdr:colOff>
      <xdr:row>27</xdr:row>
      <xdr:rowOff>200025</xdr:rowOff>
    </xdr:to>
    <xdr:sp>
      <xdr:nvSpPr>
        <xdr:cNvPr id="4" name="直線矢印コネクタ 29"/>
        <xdr:cNvSpPr>
          <a:spLocks/>
        </xdr:cNvSpPr>
      </xdr:nvSpPr>
      <xdr:spPr>
        <a:xfrm>
          <a:off x="1714500" y="7562850"/>
          <a:ext cx="180975" cy="342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12</xdr:row>
      <xdr:rowOff>152400</xdr:rowOff>
    </xdr:from>
    <xdr:to>
      <xdr:col>6</xdr:col>
      <xdr:colOff>142875</xdr:colOff>
      <xdr:row>13</xdr:row>
      <xdr:rowOff>190500</xdr:rowOff>
    </xdr:to>
    <xdr:sp>
      <xdr:nvSpPr>
        <xdr:cNvPr id="5" name="直線矢印コネクタ 29"/>
        <xdr:cNvSpPr>
          <a:spLocks/>
        </xdr:cNvSpPr>
      </xdr:nvSpPr>
      <xdr:spPr>
        <a:xfrm>
          <a:off x="1733550" y="3571875"/>
          <a:ext cx="20955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123825</xdr:rowOff>
    </xdr:from>
    <xdr:to>
      <xdr:col>6</xdr:col>
      <xdr:colOff>114300</xdr:colOff>
      <xdr:row>31</xdr:row>
      <xdr:rowOff>152400</xdr:rowOff>
    </xdr:to>
    <xdr:sp>
      <xdr:nvSpPr>
        <xdr:cNvPr id="6" name="直線矢印コネクタ 29"/>
        <xdr:cNvSpPr>
          <a:spLocks/>
        </xdr:cNvSpPr>
      </xdr:nvSpPr>
      <xdr:spPr>
        <a:xfrm flipV="1">
          <a:off x="1714500" y="8686800"/>
          <a:ext cx="200025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29</xdr:row>
      <xdr:rowOff>123825</xdr:rowOff>
    </xdr:from>
    <xdr:to>
      <xdr:col>6</xdr:col>
      <xdr:colOff>142875</xdr:colOff>
      <xdr:row>30</xdr:row>
      <xdr:rowOff>152400</xdr:rowOff>
    </xdr:to>
    <xdr:sp>
      <xdr:nvSpPr>
        <xdr:cNvPr id="7" name="直線矢印コネクタ 29"/>
        <xdr:cNvSpPr>
          <a:spLocks/>
        </xdr:cNvSpPr>
      </xdr:nvSpPr>
      <xdr:spPr>
        <a:xfrm flipV="1">
          <a:off x="1743075" y="8401050"/>
          <a:ext cx="200025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28</xdr:row>
      <xdr:rowOff>133350</xdr:rowOff>
    </xdr:from>
    <xdr:to>
      <xdr:col>6</xdr:col>
      <xdr:colOff>123825</xdr:colOff>
      <xdr:row>29</xdr:row>
      <xdr:rowOff>161925</xdr:rowOff>
    </xdr:to>
    <xdr:sp>
      <xdr:nvSpPr>
        <xdr:cNvPr id="8" name="直線矢印コネクタ 29"/>
        <xdr:cNvSpPr>
          <a:spLocks/>
        </xdr:cNvSpPr>
      </xdr:nvSpPr>
      <xdr:spPr>
        <a:xfrm flipV="1">
          <a:off x="1724025" y="8124825"/>
          <a:ext cx="200025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180975</xdr:rowOff>
    </xdr:from>
    <xdr:to>
      <xdr:col>6</xdr:col>
      <xdr:colOff>123825</xdr:colOff>
      <xdr:row>20</xdr:row>
      <xdr:rowOff>180975</xdr:rowOff>
    </xdr:to>
    <xdr:sp>
      <xdr:nvSpPr>
        <xdr:cNvPr id="9" name="直線矢印コネクタ 29"/>
        <xdr:cNvSpPr>
          <a:spLocks/>
        </xdr:cNvSpPr>
      </xdr:nvSpPr>
      <xdr:spPr>
        <a:xfrm>
          <a:off x="1704975" y="5600700"/>
          <a:ext cx="219075" cy="285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142875</xdr:rowOff>
    </xdr:from>
    <xdr:to>
      <xdr:col>6</xdr:col>
      <xdr:colOff>104775</xdr:colOff>
      <xdr:row>25</xdr:row>
      <xdr:rowOff>171450</xdr:rowOff>
    </xdr:to>
    <xdr:sp>
      <xdr:nvSpPr>
        <xdr:cNvPr id="10" name="直線矢印コネクタ 29"/>
        <xdr:cNvSpPr>
          <a:spLocks/>
        </xdr:cNvSpPr>
      </xdr:nvSpPr>
      <xdr:spPr>
        <a:xfrm flipV="1">
          <a:off x="1704975" y="6991350"/>
          <a:ext cx="200025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23</xdr:row>
      <xdr:rowOff>133350</xdr:rowOff>
    </xdr:from>
    <xdr:to>
      <xdr:col>6</xdr:col>
      <xdr:colOff>133350</xdr:colOff>
      <xdr:row>24</xdr:row>
      <xdr:rowOff>161925</xdr:rowOff>
    </xdr:to>
    <xdr:sp>
      <xdr:nvSpPr>
        <xdr:cNvPr id="11" name="直線矢印コネクタ 29"/>
        <xdr:cNvSpPr>
          <a:spLocks/>
        </xdr:cNvSpPr>
      </xdr:nvSpPr>
      <xdr:spPr>
        <a:xfrm flipV="1">
          <a:off x="1733550" y="6696075"/>
          <a:ext cx="200025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21</xdr:row>
      <xdr:rowOff>133350</xdr:rowOff>
    </xdr:from>
    <xdr:to>
      <xdr:col>6</xdr:col>
      <xdr:colOff>123825</xdr:colOff>
      <xdr:row>22</xdr:row>
      <xdr:rowOff>161925</xdr:rowOff>
    </xdr:to>
    <xdr:sp>
      <xdr:nvSpPr>
        <xdr:cNvPr id="12" name="直線矢印コネクタ 29"/>
        <xdr:cNvSpPr>
          <a:spLocks/>
        </xdr:cNvSpPr>
      </xdr:nvSpPr>
      <xdr:spPr>
        <a:xfrm flipV="1">
          <a:off x="1724025" y="6124575"/>
          <a:ext cx="200025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17</xdr:row>
      <xdr:rowOff>152400</xdr:rowOff>
    </xdr:from>
    <xdr:to>
      <xdr:col>6</xdr:col>
      <xdr:colOff>123825</xdr:colOff>
      <xdr:row>18</xdr:row>
      <xdr:rowOff>180975</xdr:rowOff>
    </xdr:to>
    <xdr:sp>
      <xdr:nvSpPr>
        <xdr:cNvPr id="13" name="直線矢印コネクタ 29"/>
        <xdr:cNvSpPr>
          <a:spLocks/>
        </xdr:cNvSpPr>
      </xdr:nvSpPr>
      <xdr:spPr>
        <a:xfrm flipV="1">
          <a:off x="1724025" y="5000625"/>
          <a:ext cx="200025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22</xdr:row>
      <xdr:rowOff>123825</xdr:rowOff>
    </xdr:from>
    <xdr:to>
      <xdr:col>6</xdr:col>
      <xdr:colOff>142875</xdr:colOff>
      <xdr:row>23</xdr:row>
      <xdr:rowOff>152400</xdr:rowOff>
    </xdr:to>
    <xdr:sp>
      <xdr:nvSpPr>
        <xdr:cNvPr id="14" name="直線矢印コネクタ 29"/>
        <xdr:cNvSpPr>
          <a:spLocks/>
        </xdr:cNvSpPr>
      </xdr:nvSpPr>
      <xdr:spPr>
        <a:xfrm flipV="1">
          <a:off x="1743075" y="6400800"/>
          <a:ext cx="200025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16</xdr:row>
      <xdr:rowOff>123825</xdr:rowOff>
    </xdr:from>
    <xdr:to>
      <xdr:col>6</xdr:col>
      <xdr:colOff>123825</xdr:colOff>
      <xdr:row>17</xdr:row>
      <xdr:rowOff>152400</xdr:rowOff>
    </xdr:to>
    <xdr:sp>
      <xdr:nvSpPr>
        <xdr:cNvPr id="15" name="直線矢印コネクタ 29"/>
        <xdr:cNvSpPr>
          <a:spLocks/>
        </xdr:cNvSpPr>
      </xdr:nvSpPr>
      <xdr:spPr>
        <a:xfrm flipV="1">
          <a:off x="1724025" y="4686300"/>
          <a:ext cx="200025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15</xdr:row>
      <xdr:rowOff>142875</xdr:rowOff>
    </xdr:from>
    <xdr:to>
      <xdr:col>6</xdr:col>
      <xdr:colOff>133350</xdr:colOff>
      <xdr:row>16</xdr:row>
      <xdr:rowOff>171450</xdr:rowOff>
    </xdr:to>
    <xdr:sp>
      <xdr:nvSpPr>
        <xdr:cNvPr id="16" name="直線矢印コネクタ 29"/>
        <xdr:cNvSpPr>
          <a:spLocks/>
        </xdr:cNvSpPr>
      </xdr:nvSpPr>
      <xdr:spPr>
        <a:xfrm flipV="1">
          <a:off x="1733550" y="4419600"/>
          <a:ext cx="200025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114300</xdr:rowOff>
    </xdr:from>
    <xdr:to>
      <xdr:col>6</xdr:col>
      <xdr:colOff>114300</xdr:colOff>
      <xdr:row>15</xdr:row>
      <xdr:rowOff>142875</xdr:rowOff>
    </xdr:to>
    <xdr:sp>
      <xdr:nvSpPr>
        <xdr:cNvPr id="17" name="直線矢印コネクタ 29"/>
        <xdr:cNvSpPr>
          <a:spLocks/>
        </xdr:cNvSpPr>
      </xdr:nvSpPr>
      <xdr:spPr>
        <a:xfrm flipV="1">
          <a:off x="1714500" y="4105275"/>
          <a:ext cx="200025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10</xdr:row>
      <xdr:rowOff>133350</xdr:rowOff>
    </xdr:from>
    <xdr:to>
      <xdr:col>6</xdr:col>
      <xdr:colOff>114300</xdr:colOff>
      <xdr:row>11</xdr:row>
      <xdr:rowOff>161925</xdr:rowOff>
    </xdr:to>
    <xdr:sp>
      <xdr:nvSpPr>
        <xdr:cNvPr id="18" name="直線矢印コネクタ 29"/>
        <xdr:cNvSpPr>
          <a:spLocks/>
        </xdr:cNvSpPr>
      </xdr:nvSpPr>
      <xdr:spPr>
        <a:xfrm flipV="1">
          <a:off x="1714500" y="2981325"/>
          <a:ext cx="200025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8</xdr:row>
      <xdr:rowOff>133350</xdr:rowOff>
    </xdr:from>
    <xdr:to>
      <xdr:col>6</xdr:col>
      <xdr:colOff>114300</xdr:colOff>
      <xdr:row>9</xdr:row>
      <xdr:rowOff>161925</xdr:rowOff>
    </xdr:to>
    <xdr:sp>
      <xdr:nvSpPr>
        <xdr:cNvPr id="19" name="直線矢印コネクタ 29"/>
        <xdr:cNvSpPr>
          <a:spLocks/>
        </xdr:cNvSpPr>
      </xdr:nvSpPr>
      <xdr:spPr>
        <a:xfrm flipV="1">
          <a:off x="1714500" y="2409825"/>
          <a:ext cx="200025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9</xdr:row>
      <xdr:rowOff>123825</xdr:rowOff>
    </xdr:from>
    <xdr:to>
      <xdr:col>6</xdr:col>
      <xdr:colOff>114300</xdr:colOff>
      <xdr:row>10</xdr:row>
      <xdr:rowOff>152400</xdr:rowOff>
    </xdr:to>
    <xdr:sp>
      <xdr:nvSpPr>
        <xdr:cNvPr id="20" name="直線矢印コネクタ 29"/>
        <xdr:cNvSpPr>
          <a:spLocks/>
        </xdr:cNvSpPr>
      </xdr:nvSpPr>
      <xdr:spPr>
        <a:xfrm flipV="1">
          <a:off x="1714500" y="2686050"/>
          <a:ext cx="200025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133350</xdr:rowOff>
    </xdr:from>
    <xdr:to>
      <xdr:col>6</xdr:col>
      <xdr:colOff>114300</xdr:colOff>
      <xdr:row>8</xdr:row>
      <xdr:rowOff>161925</xdr:rowOff>
    </xdr:to>
    <xdr:sp>
      <xdr:nvSpPr>
        <xdr:cNvPr id="21" name="直線矢印コネクタ 29"/>
        <xdr:cNvSpPr>
          <a:spLocks/>
        </xdr:cNvSpPr>
      </xdr:nvSpPr>
      <xdr:spPr>
        <a:xfrm flipV="1">
          <a:off x="1714500" y="2124075"/>
          <a:ext cx="200025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26</xdr:row>
      <xdr:rowOff>161925</xdr:rowOff>
    </xdr:from>
    <xdr:to>
      <xdr:col>16</xdr:col>
      <xdr:colOff>104775</xdr:colOff>
      <xdr:row>27</xdr:row>
      <xdr:rowOff>209550</xdr:rowOff>
    </xdr:to>
    <xdr:sp>
      <xdr:nvSpPr>
        <xdr:cNvPr id="22" name="直線矢印コネクタ 29"/>
        <xdr:cNvSpPr>
          <a:spLocks/>
        </xdr:cNvSpPr>
      </xdr:nvSpPr>
      <xdr:spPr>
        <a:xfrm>
          <a:off x="5267325" y="7581900"/>
          <a:ext cx="180975" cy="333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12</xdr:row>
      <xdr:rowOff>171450</xdr:rowOff>
    </xdr:from>
    <xdr:to>
      <xdr:col>16</xdr:col>
      <xdr:colOff>152400</xdr:colOff>
      <xdr:row>13</xdr:row>
      <xdr:rowOff>200025</xdr:rowOff>
    </xdr:to>
    <xdr:sp>
      <xdr:nvSpPr>
        <xdr:cNvPr id="23" name="直線矢印コネクタ 29"/>
        <xdr:cNvSpPr>
          <a:spLocks/>
        </xdr:cNvSpPr>
      </xdr:nvSpPr>
      <xdr:spPr>
        <a:xfrm>
          <a:off x="5286375" y="3590925"/>
          <a:ext cx="209550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29</xdr:row>
      <xdr:rowOff>142875</xdr:rowOff>
    </xdr:from>
    <xdr:to>
      <xdr:col>16</xdr:col>
      <xdr:colOff>142875</xdr:colOff>
      <xdr:row>30</xdr:row>
      <xdr:rowOff>171450</xdr:rowOff>
    </xdr:to>
    <xdr:sp>
      <xdr:nvSpPr>
        <xdr:cNvPr id="24" name="直線矢印コネクタ 29"/>
        <xdr:cNvSpPr>
          <a:spLocks/>
        </xdr:cNvSpPr>
      </xdr:nvSpPr>
      <xdr:spPr>
        <a:xfrm flipV="1">
          <a:off x="5286375" y="8420100"/>
          <a:ext cx="200025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28</xdr:row>
      <xdr:rowOff>152400</xdr:rowOff>
    </xdr:from>
    <xdr:to>
      <xdr:col>16</xdr:col>
      <xdr:colOff>133350</xdr:colOff>
      <xdr:row>29</xdr:row>
      <xdr:rowOff>180975</xdr:rowOff>
    </xdr:to>
    <xdr:sp>
      <xdr:nvSpPr>
        <xdr:cNvPr id="25" name="直線矢印コネクタ 29"/>
        <xdr:cNvSpPr>
          <a:spLocks/>
        </xdr:cNvSpPr>
      </xdr:nvSpPr>
      <xdr:spPr>
        <a:xfrm flipV="1">
          <a:off x="5276850" y="8143875"/>
          <a:ext cx="200025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19</xdr:row>
      <xdr:rowOff>200025</xdr:rowOff>
    </xdr:from>
    <xdr:to>
      <xdr:col>16</xdr:col>
      <xdr:colOff>133350</xdr:colOff>
      <xdr:row>20</xdr:row>
      <xdr:rowOff>200025</xdr:rowOff>
    </xdr:to>
    <xdr:sp>
      <xdr:nvSpPr>
        <xdr:cNvPr id="26" name="直線矢印コネクタ 29"/>
        <xdr:cNvSpPr>
          <a:spLocks/>
        </xdr:cNvSpPr>
      </xdr:nvSpPr>
      <xdr:spPr>
        <a:xfrm>
          <a:off x="5257800" y="5619750"/>
          <a:ext cx="219075" cy="285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24</xdr:row>
      <xdr:rowOff>161925</xdr:rowOff>
    </xdr:from>
    <xdr:to>
      <xdr:col>16</xdr:col>
      <xdr:colOff>114300</xdr:colOff>
      <xdr:row>25</xdr:row>
      <xdr:rowOff>190500</xdr:rowOff>
    </xdr:to>
    <xdr:sp>
      <xdr:nvSpPr>
        <xdr:cNvPr id="27" name="直線矢印コネクタ 29"/>
        <xdr:cNvSpPr>
          <a:spLocks/>
        </xdr:cNvSpPr>
      </xdr:nvSpPr>
      <xdr:spPr>
        <a:xfrm flipV="1">
          <a:off x="5257800" y="7010400"/>
          <a:ext cx="200025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23</xdr:row>
      <xdr:rowOff>152400</xdr:rowOff>
    </xdr:from>
    <xdr:to>
      <xdr:col>16</xdr:col>
      <xdr:colOff>142875</xdr:colOff>
      <xdr:row>24</xdr:row>
      <xdr:rowOff>180975</xdr:rowOff>
    </xdr:to>
    <xdr:sp>
      <xdr:nvSpPr>
        <xdr:cNvPr id="28" name="直線矢印コネクタ 29"/>
        <xdr:cNvSpPr>
          <a:spLocks/>
        </xdr:cNvSpPr>
      </xdr:nvSpPr>
      <xdr:spPr>
        <a:xfrm flipV="1">
          <a:off x="5286375" y="6715125"/>
          <a:ext cx="200025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21</xdr:row>
      <xdr:rowOff>152400</xdr:rowOff>
    </xdr:from>
    <xdr:to>
      <xdr:col>16</xdr:col>
      <xdr:colOff>133350</xdr:colOff>
      <xdr:row>22</xdr:row>
      <xdr:rowOff>180975</xdr:rowOff>
    </xdr:to>
    <xdr:sp>
      <xdr:nvSpPr>
        <xdr:cNvPr id="29" name="直線矢印コネクタ 29"/>
        <xdr:cNvSpPr>
          <a:spLocks/>
        </xdr:cNvSpPr>
      </xdr:nvSpPr>
      <xdr:spPr>
        <a:xfrm flipV="1">
          <a:off x="5276850" y="6143625"/>
          <a:ext cx="200025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17</xdr:row>
      <xdr:rowOff>171450</xdr:rowOff>
    </xdr:from>
    <xdr:to>
      <xdr:col>16</xdr:col>
      <xdr:colOff>133350</xdr:colOff>
      <xdr:row>18</xdr:row>
      <xdr:rowOff>200025</xdr:rowOff>
    </xdr:to>
    <xdr:sp>
      <xdr:nvSpPr>
        <xdr:cNvPr id="30" name="直線矢印コネクタ 29"/>
        <xdr:cNvSpPr>
          <a:spLocks/>
        </xdr:cNvSpPr>
      </xdr:nvSpPr>
      <xdr:spPr>
        <a:xfrm flipV="1">
          <a:off x="5276850" y="5019675"/>
          <a:ext cx="200025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47625</xdr:colOff>
      <xdr:row>22</xdr:row>
      <xdr:rowOff>142875</xdr:rowOff>
    </xdr:from>
    <xdr:to>
      <xdr:col>16</xdr:col>
      <xdr:colOff>152400</xdr:colOff>
      <xdr:row>23</xdr:row>
      <xdr:rowOff>171450</xdr:rowOff>
    </xdr:to>
    <xdr:sp>
      <xdr:nvSpPr>
        <xdr:cNvPr id="31" name="直線矢印コネクタ 29"/>
        <xdr:cNvSpPr>
          <a:spLocks/>
        </xdr:cNvSpPr>
      </xdr:nvSpPr>
      <xdr:spPr>
        <a:xfrm flipV="1">
          <a:off x="5295900" y="6419850"/>
          <a:ext cx="200025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16</xdr:row>
      <xdr:rowOff>142875</xdr:rowOff>
    </xdr:from>
    <xdr:to>
      <xdr:col>16</xdr:col>
      <xdr:colOff>133350</xdr:colOff>
      <xdr:row>17</xdr:row>
      <xdr:rowOff>171450</xdr:rowOff>
    </xdr:to>
    <xdr:sp>
      <xdr:nvSpPr>
        <xdr:cNvPr id="32" name="直線矢印コネクタ 29"/>
        <xdr:cNvSpPr>
          <a:spLocks/>
        </xdr:cNvSpPr>
      </xdr:nvSpPr>
      <xdr:spPr>
        <a:xfrm flipV="1">
          <a:off x="5276850" y="4705350"/>
          <a:ext cx="200025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15</xdr:row>
      <xdr:rowOff>161925</xdr:rowOff>
    </xdr:from>
    <xdr:to>
      <xdr:col>16</xdr:col>
      <xdr:colOff>142875</xdr:colOff>
      <xdr:row>16</xdr:row>
      <xdr:rowOff>190500</xdr:rowOff>
    </xdr:to>
    <xdr:sp>
      <xdr:nvSpPr>
        <xdr:cNvPr id="33" name="直線矢印コネクタ 29"/>
        <xdr:cNvSpPr>
          <a:spLocks/>
        </xdr:cNvSpPr>
      </xdr:nvSpPr>
      <xdr:spPr>
        <a:xfrm flipV="1">
          <a:off x="5286375" y="4438650"/>
          <a:ext cx="200025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14</xdr:row>
      <xdr:rowOff>133350</xdr:rowOff>
    </xdr:from>
    <xdr:to>
      <xdr:col>16</xdr:col>
      <xdr:colOff>123825</xdr:colOff>
      <xdr:row>15</xdr:row>
      <xdr:rowOff>161925</xdr:rowOff>
    </xdr:to>
    <xdr:sp>
      <xdr:nvSpPr>
        <xdr:cNvPr id="34" name="直線矢印コネクタ 29"/>
        <xdr:cNvSpPr>
          <a:spLocks/>
        </xdr:cNvSpPr>
      </xdr:nvSpPr>
      <xdr:spPr>
        <a:xfrm flipV="1">
          <a:off x="5267325" y="4124325"/>
          <a:ext cx="200025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10</xdr:row>
      <xdr:rowOff>152400</xdr:rowOff>
    </xdr:from>
    <xdr:to>
      <xdr:col>16</xdr:col>
      <xdr:colOff>123825</xdr:colOff>
      <xdr:row>11</xdr:row>
      <xdr:rowOff>180975</xdr:rowOff>
    </xdr:to>
    <xdr:sp>
      <xdr:nvSpPr>
        <xdr:cNvPr id="35" name="直線矢印コネクタ 29"/>
        <xdr:cNvSpPr>
          <a:spLocks/>
        </xdr:cNvSpPr>
      </xdr:nvSpPr>
      <xdr:spPr>
        <a:xfrm flipV="1">
          <a:off x="5267325" y="3000375"/>
          <a:ext cx="200025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8</xdr:row>
      <xdr:rowOff>152400</xdr:rowOff>
    </xdr:from>
    <xdr:to>
      <xdr:col>16</xdr:col>
      <xdr:colOff>123825</xdr:colOff>
      <xdr:row>9</xdr:row>
      <xdr:rowOff>180975</xdr:rowOff>
    </xdr:to>
    <xdr:sp>
      <xdr:nvSpPr>
        <xdr:cNvPr id="36" name="直線矢印コネクタ 29"/>
        <xdr:cNvSpPr>
          <a:spLocks/>
        </xdr:cNvSpPr>
      </xdr:nvSpPr>
      <xdr:spPr>
        <a:xfrm flipV="1">
          <a:off x="5267325" y="2428875"/>
          <a:ext cx="200025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9</xdr:row>
      <xdr:rowOff>142875</xdr:rowOff>
    </xdr:from>
    <xdr:to>
      <xdr:col>16</xdr:col>
      <xdr:colOff>123825</xdr:colOff>
      <xdr:row>10</xdr:row>
      <xdr:rowOff>171450</xdr:rowOff>
    </xdr:to>
    <xdr:sp>
      <xdr:nvSpPr>
        <xdr:cNvPr id="37" name="直線矢印コネクタ 29"/>
        <xdr:cNvSpPr>
          <a:spLocks/>
        </xdr:cNvSpPr>
      </xdr:nvSpPr>
      <xdr:spPr>
        <a:xfrm flipV="1">
          <a:off x="5267325" y="2705100"/>
          <a:ext cx="200025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152400</xdr:rowOff>
    </xdr:from>
    <xdr:to>
      <xdr:col>16</xdr:col>
      <xdr:colOff>123825</xdr:colOff>
      <xdr:row>8</xdr:row>
      <xdr:rowOff>180975</xdr:rowOff>
    </xdr:to>
    <xdr:sp>
      <xdr:nvSpPr>
        <xdr:cNvPr id="38" name="直線矢印コネクタ 29"/>
        <xdr:cNvSpPr>
          <a:spLocks/>
        </xdr:cNvSpPr>
      </xdr:nvSpPr>
      <xdr:spPr>
        <a:xfrm flipV="1">
          <a:off x="5267325" y="2143125"/>
          <a:ext cx="200025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30</xdr:row>
      <xdr:rowOff>133350</xdr:rowOff>
    </xdr:from>
    <xdr:to>
      <xdr:col>16</xdr:col>
      <xdr:colOff>123825</xdr:colOff>
      <xdr:row>31</xdr:row>
      <xdr:rowOff>161925</xdr:rowOff>
    </xdr:to>
    <xdr:sp>
      <xdr:nvSpPr>
        <xdr:cNvPr id="39" name="直線矢印コネクタ 29"/>
        <xdr:cNvSpPr>
          <a:spLocks/>
        </xdr:cNvSpPr>
      </xdr:nvSpPr>
      <xdr:spPr>
        <a:xfrm flipV="1">
          <a:off x="5267325" y="8696325"/>
          <a:ext cx="200025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31</xdr:row>
      <xdr:rowOff>152400</xdr:rowOff>
    </xdr:from>
    <xdr:to>
      <xdr:col>16</xdr:col>
      <xdr:colOff>123825</xdr:colOff>
      <xdr:row>32</xdr:row>
      <xdr:rowOff>152400</xdr:rowOff>
    </xdr:to>
    <xdr:sp>
      <xdr:nvSpPr>
        <xdr:cNvPr id="40" name="直線矢印コネクタ 29"/>
        <xdr:cNvSpPr>
          <a:spLocks/>
        </xdr:cNvSpPr>
      </xdr:nvSpPr>
      <xdr:spPr>
        <a:xfrm flipV="1">
          <a:off x="5276850" y="9001125"/>
          <a:ext cx="190500" cy="285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33</xdr:row>
      <xdr:rowOff>161925</xdr:rowOff>
    </xdr:from>
    <xdr:to>
      <xdr:col>16</xdr:col>
      <xdr:colOff>142875</xdr:colOff>
      <xdr:row>35</xdr:row>
      <xdr:rowOff>161925</xdr:rowOff>
    </xdr:to>
    <xdr:sp>
      <xdr:nvSpPr>
        <xdr:cNvPr id="41" name="直線矢印コネクタ 29"/>
        <xdr:cNvSpPr>
          <a:spLocks/>
        </xdr:cNvSpPr>
      </xdr:nvSpPr>
      <xdr:spPr>
        <a:xfrm>
          <a:off x="5276850" y="9582150"/>
          <a:ext cx="209550" cy="571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219075</xdr:rowOff>
    </xdr:from>
    <xdr:to>
      <xdr:col>14</xdr:col>
      <xdr:colOff>447675</xdr:colOff>
      <xdr:row>2</xdr:row>
      <xdr:rowOff>66675</xdr:rowOff>
    </xdr:to>
    <xdr:sp>
      <xdr:nvSpPr>
        <xdr:cNvPr id="1" name="テキスト 31"/>
        <xdr:cNvSpPr>
          <a:spLocks/>
        </xdr:cNvSpPr>
      </xdr:nvSpPr>
      <xdr:spPr>
        <a:xfrm>
          <a:off x="2514600" y="219075"/>
          <a:ext cx="2562225" cy="3810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dist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新車登録販売台数速報　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</a:t>
          </a:r>
        </a:p>
      </xdr:txBody>
    </xdr:sp>
    <xdr:clientData/>
  </xdr:twoCellAnchor>
  <xdr:twoCellAnchor>
    <xdr:from>
      <xdr:col>5</xdr:col>
      <xdr:colOff>9525</xdr:colOff>
      <xdr:row>31</xdr:row>
      <xdr:rowOff>152400</xdr:rowOff>
    </xdr:from>
    <xdr:to>
      <xdr:col>6</xdr:col>
      <xdr:colOff>95250</xdr:colOff>
      <xdr:row>33</xdr:row>
      <xdr:rowOff>180975</xdr:rowOff>
    </xdr:to>
    <xdr:sp>
      <xdr:nvSpPr>
        <xdr:cNvPr id="2" name="直線矢印コネクタ 29"/>
        <xdr:cNvSpPr>
          <a:spLocks/>
        </xdr:cNvSpPr>
      </xdr:nvSpPr>
      <xdr:spPr>
        <a:xfrm>
          <a:off x="1714500" y="9001125"/>
          <a:ext cx="180975" cy="600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30</xdr:row>
      <xdr:rowOff>152400</xdr:rowOff>
    </xdr:from>
    <xdr:to>
      <xdr:col>6</xdr:col>
      <xdr:colOff>200025</xdr:colOff>
      <xdr:row>32</xdr:row>
      <xdr:rowOff>161925</xdr:rowOff>
    </xdr:to>
    <xdr:sp>
      <xdr:nvSpPr>
        <xdr:cNvPr id="3" name="直線矢印コネクタ 29"/>
        <xdr:cNvSpPr>
          <a:spLocks/>
        </xdr:cNvSpPr>
      </xdr:nvSpPr>
      <xdr:spPr>
        <a:xfrm>
          <a:off x="1743075" y="8715375"/>
          <a:ext cx="257175" cy="581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24</xdr:row>
      <xdr:rowOff>171450</xdr:rowOff>
    </xdr:from>
    <xdr:to>
      <xdr:col>6</xdr:col>
      <xdr:colOff>133350</xdr:colOff>
      <xdr:row>26</xdr:row>
      <xdr:rowOff>190500</xdr:rowOff>
    </xdr:to>
    <xdr:sp>
      <xdr:nvSpPr>
        <xdr:cNvPr id="4" name="直線矢印コネクタ 29"/>
        <xdr:cNvSpPr>
          <a:spLocks/>
        </xdr:cNvSpPr>
      </xdr:nvSpPr>
      <xdr:spPr>
        <a:xfrm>
          <a:off x="1714500" y="7019925"/>
          <a:ext cx="219075" cy="590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23</xdr:row>
      <xdr:rowOff>152400</xdr:rowOff>
    </xdr:from>
    <xdr:to>
      <xdr:col>6</xdr:col>
      <xdr:colOff>142875</xdr:colOff>
      <xdr:row>25</xdr:row>
      <xdr:rowOff>142875</xdr:rowOff>
    </xdr:to>
    <xdr:sp>
      <xdr:nvSpPr>
        <xdr:cNvPr id="5" name="直線矢印コネクタ 29"/>
        <xdr:cNvSpPr>
          <a:spLocks/>
        </xdr:cNvSpPr>
      </xdr:nvSpPr>
      <xdr:spPr>
        <a:xfrm>
          <a:off x="1743075" y="6715125"/>
          <a:ext cx="200025" cy="5619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17</xdr:row>
      <xdr:rowOff>152400</xdr:rowOff>
    </xdr:from>
    <xdr:to>
      <xdr:col>6</xdr:col>
      <xdr:colOff>142875</xdr:colOff>
      <xdr:row>19</xdr:row>
      <xdr:rowOff>200025</xdr:rowOff>
    </xdr:to>
    <xdr:sp>
      <xdr:nvSpPr>
        <xdr:cNvPr id="6" name="直線矢印コネクタ 29"/>
        <xdr:cNvSpPr>
          <a:spLocks/>
        </xdr:cNvSpPr>
      </xdr:nvSpPr>
      <xdr:spPr>
        <a:xfrm>
          <a:off x="1724025" y="5000625"/>
          <a:ext cx="219075" cy="619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16</xdr:row>
      <xdr:rowOff>171450</xdr:rowOff>
    </xdr:from>
    <xdr:to>
      <xdr:col>6</xdr:col>
      <xdr:colOff>152400</xdr:colOff>
      <xdr:row>18</xdr:row>
      <xdr:rowOff>171450</xdr:rowOff>
    </xdr:to>
    <xdr:sp>
      <xdr:nvSpPr>
        <xdr:cNvPr id="7" name="直線矢印コネクタ 29"/>
        <xdr:cNvSpPr>
          <a:spLocks/>
        </xdr:cNvSpPr>
      </xdr:nvSpPr>
      <xdr:spPr>
        <a:xfrm>
          <a:off x="1733550" y="4733925"/>
          <a:ext cx="219075" cy="571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161925</xdr:rowOff>
    </xdr:from>
    <xdr:to>
      <xdr:col>6</xdr:col>
      <xdr:colOff>133350</xdr:colOff>
      <xdr:row>12</xdr:row>
      <xdr:rowOff>180975</xdr:rowOff>
    </xdr:to>
    <xdr:sp>
      <xdr:nvSpPr>
        <xdr:cNvPr id="8" name="直線矢印コネクタ 29"/>
        <xdr:cNvSpPr>
          <a:spLocks/>
        </xdr:cNvSpPr>
      </xdr:nvSpPr>
      <xdr:spPr>
        <a:xfrm>
          <a:off x="1714500" y="2152650"/>
          <a:ext cx="219075" cy="1447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180975</xdr:rowOff>
    </xdr:from>
    <xdr:to>
      <xdr:col>6</xdr:col>
      <xdr:colOff>142875</xdr:colOff>
      <xdr:row>7</xdr:row>
      <xdr:rowOff>180975</xdr:rowOff>
    </xdr:to>
    <xdr:sp>
      <xdr:nvSpPr>
        <xdr:cNvPr id="9" name="直線矢印コネクタ 29"/>
        <xdr:cNvSpPr>
          <a:spLocks/>
        </xdr:cNvSpPr>
      </xdr:nvSpPr>
      <xdr:spPr>
        <a:xfrm>
          <a:off x="1704975" y="1885950"/>
          <a:ext cx="238125" cy="285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24</xdr:row>
      <xdr:rowOff>161925</xdr:rowOff>
    </xdr:from>
    <xdr:to>
      <xdr:col>16</xdr:col>
      <xdr:colOff>133350</xdr:colOff>
      <xdr:row>26</xdr:row>
      <xdr:rowOff>180975</xdr:rowOff>
    </xdr:to>
    <xdr:sp>
      <xdr:nvSpPr>
        <xdr:cNvPr id="10" name="直線矢印コネクタ 29"/>
        <xdr:cNvSpPr>
          <a:spLocks/>
        </xdr:cNvSpPr>
      </xdr:nvSpPr>
      <xdr:spPr>
        <a:xfrm>
          <a:off x="5257800" y="7010400"/>
          <a:ext cx="219075" cy="590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23</xdr:row>
      <xdr:rowOff>142875</xdr:rowOff>
    </xdr:from>
    <xdr:to>
      <xdr:col>16</xdr:col>
      <xdr:colOff>142875</xdr:colOff>
      <xdr:row>25</xdr:row>
      <xdr:rowOff>133350</xdr:rowOff>
    </xdr:to>
    <xdr:sp>
      <xdr:nvSpPr>
        <xdr:cNvPr id="11" name="直線矢印コネクタ 29"/>
        <xdr:cNvSpPr>
          <a:spLocks/>
        </xdr:cNvSpPr>
      </xdr:nvSpPr>
      <xdr:spPr>
        <a:xfrm>
          <a:off x="5286375" y="6705600"/>
          <a:ext cx="200025" cy="5619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17</xdr:row>
      <xdr:rowOff>142875</xdr:rowOff>
    </xdr:from>
    <xdr:to>
      <xdr:col>16</xdr:col>
      <xdr:colOff>142875</xdr:colOff>
      <xdr:row>19</xdr:row>
      <xdr:rowOff>200025</xdr:rowOff>
    </xdr:to>
    <xdr:sp>
      <xdr:nvSpPr>
        <xdr:cNvPr id="12" name="直線矢印コネクタ 29"/>
        <xdr:cNvSpPr>
          <a:spLocks/>
        </xdr:cNvSpPr>
      </xdr:nvSpPr>
      <xdr:spPr>
        <a:xfrm>
          <a:off x="5267325" y="4991100"/>
          <a:ext cx="219075" cy="628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16</xdr:row>
      <xdr:rowOff>161925</xdr:rowOff>
    </xdr:from>
    <xdr:to>
      <xdr:col>16</xdr:col>
      <xdr:colOff>152400</xdr:colOff>
      <xdr:row>18</xdr:row>
      <xdr:rowOff>161925</xdr:rowOff>
    </xdr:to>
    <xdr:sp>
      <xdr:nvSpPr>
        <xdr:cNvPr id="13" name="直線矢印コネクタ 29"/>
        <xdr:cNvSpPr>
          <a:spLocks/>
        </xdr:cNvSpPr>
      </xdr:nvSpPr>
      <xdr:spPr>
        <a:xfrm>
          <a:off x="5276850" y="4724400"/>
          <a:ext cx="219075" cy="571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16</xdr:col>
      <xdr:colOff>133350</xdr:colOff>
      <xdr:row>12</xdr:row>
      <xdr:rowOff>171450</xdr:rowOff>
    </xdr:to>
    <xdr:sp>
      <xdr:nvSpPr>
        <xdr:cNvPr id="14" name="直線矢印コネクタ 29"/>
        <xdr:cNvSpPr>
          <a:spLocks/>
        </xdr:cNvSpPr>
      </xdr:nvSpPr>
      <xdr:spPr>
        <a:xfrm>
          <a:off x="5257800" y="2143125"/>
          <a:ext cx="219075" cy="1447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171450</xdr:rowOff>
    </xdr:from>
    <xdr:to>
      <xdr:col>16</xdr:col>
      <xdr:colOff>142875</xdr:colOff>
      <xdr:row>7</xdr:row>
      <xdr:rowOff>171450</xdr:rowOff>
    </xdr:to>
    <xdr:sp>
      <xdr:nvSpPr>
        <xdr:cNvPr id="15" name="直線矢印コネクタ 29"/>
        <xdr:cNvSpPr>
          <a:spLocks/>
        </xdr:cNvSpPr>
      </xdr:nvSpPr>
      <xdr:spPr>
        <a:xfrm>
          <a:off x="5248275" y="1876425"/>
          <a:ext cx="238125" cy="285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31</xdr:row>
      <xdr:rowOff>152400</xdr:rowOff>
    </xdr:from>
    <xdr:to>
      <xdr:col>16</xdr:col>
      <xdr:colOff>95250</xdr:colOff>
      <xdr:row>33</xdr:row>
      <xdr:rowOff>180975</xdr:rowOff>
    </xdr:to>
    <xdr:sp>
      <xdr:nvSpPr>
        <xdr:cNvPr id="16" name="直線矢印コネクタ 29"/>
        <xdr:cNvSpPr>
          <a:spLocks/>
        </xdr:cNvSpPr>
      </xdr:nvSpPr>
      <xdr:spPr>
        <a:xfrm>
          <a:off x="5257800" y="9001125"/>
          <a:ext cx="180975" cy="600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30</xdr:row>
      <xdr:rowOff>152400</xdr:rowOff>
    </xdr:from>
    <xdr:to>
      <xdr:col>16</xdr:col>
      <xdr:colOff>200025</xdr:colOff>
      <xdr:row>32</xdr:row>
      <xdr:rowOff>161925</xdr:rowOff>
    </xdr:to>
    <xdr:sp>
      <xdr:nvSpPr>
        <xdr:cNvPr id="17" name="直線矢印コネクタ 29"/>
        <xdr:cNvSpPr>
          <a:spLocks/>
        </xdr:cNvSpPr>
      </xdr:nvSpPr>
      <xdr:spPr>
        <a:xfrm>
          <a:off x="5286375" y="8715375"/>
          <a:ext cx="257175" cy="581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9"/>
  <sheetViews>
    <sheetView showGridLines="0" showRowColHeaders="0" showOutlineSymbols="0" zoomScalePageLayoutView="0" workbookViewId="0" topLeftCell="A4">
      <selection activeCell="A37" sqref="A37"/>
    </sheetView>
  </sheetViews>
  <sheetFormatPr defaultColWidth="9.00390625" defaultRowHeight="13.5"/>
  <cols>
    <col min="1" max="1" width="1.37890625" style="0" customWidth="1"/>
    <col min="2" max="2" width="3.50390625" style="0" customWidth="1"/>
    <col min="3" max="3" width="8.125" style="0" customWidth="1"/>
    <col min="4" max="4" width="1.25" style="25" customWidth="1"/>
    <col min="5" max="5" width="8.125" style="0" customWidth="1"/>
    <col min="6" max="6" width="1.25" style="27" customWidth="1"/>
    <col min="7" max="7" width="8.125" style="0" customWidth="1"/>
    <col min="8" max="8" width="1.25" style="25" customWidth="1"/>
    <col min="9" max="9" width="8.125" style="0" customWidth="1"/>
    <col min="10" max="10" width="1.25" style="0" customWidth="1"/>
    <col min="11" max="11" width="7.625" style="0" customWidth="1"/>
    <col min="12" max="12" width="1.37890625" style="0" customWidth="1"/>
    <col min="13" max="13" width="8.125" style="0" customWidth="1"/>
    <col min="14" max="14" width="1.25" style="25" customWidth="1"/>
    <col min="15" max="15" width="8.125" style="0" customWidth="1"/>
    <col min="16" max="16" width="1.25" style="0" customWidth="1"/>
    <col min="17" max="17" width="8.125" style="0" customWidth="1"/>
    <col min="18" max="18" width="1.25" style="25" customWidth="1"/>
    <col min="19" max="19" width="8.125" style="0" customWidth="1"/>
    <col min="20" max="20" width="1.25" style="0" customWidth="1"/>
    <col min="21" max="21" width="7.50390625" style="0" customWidth="1"/>
  </cols>
  <sheetData>
    <row r="1" spans="2:16" ht="17.25">
      <c r="B1" s="10"/>
      <c r="C1" s="10"/>
      <c r="D1" s="10"/>
      <c r="E1" s="10"/>
      <c r="F1" s="24"/>
      <c r="G1" s="10"/>
      <c r="H1" s="7"/>
      <c r="I1" s="7"/>
      <c r="J1" s="7"/>
      <c r="K1" s="7"/>
      <c r="L1" s="7"/>
      <c r="M1" s="7"/>
      <c r="N1" s="7"/>
      <c r="O1" s="7"/>
      <c r="P1" s="7"/>
    </row>
    <row r="2" spans="2:21" ht="24.75" customHeight="1">
      <c r="B2" s="8"/>
      <c r="C2" s="8"/>
      <c r="D2" s="8"/>
      <c r="E2" s="8"/>
      <c r="F2" s="26"/>
      <c r="G2" s="8"/>
      <c r="H2" s="7"/>
      <c r="I2" s="7"/>
      <c r="J2" s="7"/>
      <c r="K2" s="7"/>
      <c r="L2" s="7"/>
      <c r="M2" s="7"/>
      <c r="N2" s="7"/>
      <c r="O2" s="7"/>
      <c r="P2" s="7"/>
      <c r="Q2" s="9"/>
      <c r="R2" s="9"/>
      <c r="S2" s="9"/>
      <c r="T2" s="9"/>
      <c r="U2" s="9"/>
    </row>
    <row r="3" spans="17:21" ht="24.75" customHeight="1">
      <c r="Q3" s="51" t="s">
        <v>0</v>
      </c>
      <c r="R3" s="51"/>
      <c r="S3" s="51"/>
      <c r="T3" s="51"/>
      <c r="U3" s="51"/>
    </row>
    <row r="4" spans="3:21" ht="22.5" customHeight="1">
      <c r="C4" s="52" t="s">
        <v>5</v>
      </c>
      <c r="D4" s="53"/>
      <c r="E4" s="53"/>
      <c r="F4" s="53"/>
      <c r="G4" s="53"/>
      <c r="H4" s="53"/>
      <c r="I4" s="53"/>
      <c r="J4" s="53"/>
      <c r="K4" s="54"/>
      <c r="L4" s="11"/>
      <c r="M4" s="52" t="s">
        <v>6</v>
      </c>
      <c r="N4" s="53"/>
      <c r="O4" s="53"/>
      <c r="P4" s="53"/>
      <c r="Q4" s="53"/>
      <c r="R4" s="53"/>
      <c r="S4" s="53"/>
      <c r="T4" s="53"/>
      <c r="U4" s="54"/>
    </row>
    <row r="5" spans="2:21" ht="22.5" customHeight="1">
      <c r="B5" s="1"/>
      <c r="C5" s="48" t="s">
        <v>9</v>
      </c>
      <c r="D5" s="50"/>
      <c r="E5" s="50"/>
      <c r="F5" s="49"/>
      <c r="G5" s="48" t="s">
        <v>10</v>
      </c>
      <c r="H5" s="50"/>
      <c r="I5" s="50"/>
      <c r="J5" s="49"/>
      <c r="K5" s="21" t="s">
        <v>1</v>
      </c>
      <c r="L5" s="6"/>
      <c r="M5" s="48" t="str">
        <f>C5</f>
        <v>令和5年</v>
      </c>
      <c r="N5" s="50"/>
      <c r="O5" s="50"/>
      <c r="P5" s="49"/>
      <c r="Q5" s="48" t="str">
        <f>G5</f>
        <v>令和6年</v>
      </c>
      <c r="R5" s="50"/>
      <c r="S5" s="50"/>
      <c r="T5" s="49"/>
      <c r="U5" s="21" t="s">
        <v>1</v>
      </c>
    </row>
    <row r="6" spans="2:21" ht="22.5" customHeight="1">
      <c r="B6" s="2"/>
      <c r="C6" s="46" t="s">
        <v>3</v>
      </c>
      <c r="D6" s="47"/>
      <c r="E6" s="48" t="s">
        <v>4</v>
      </c>
      <c r="F6" s="49"/>
      <c r="G6" s="46" t="s">
        <v>3</v>
      </c>
      <c r="H6" s="47"/>
      <c r="I6" s="48" t="s">
        <v>2</v>
      </c>
      <c r="J6" s="49"/>
      <c r="K6" s="12"/>
      <c r="L6" s="6"/>
      <c r="M6" s="46" t="s">
        <v>3</v>
      </c>
      <c r="N6" s="47"/>
      <c r="O6" s="48" t="s">
        <v>4</v>
      </c>
      <c r="P6" s="49"/>
      <c r="Q6" s="46" t="s">
        <v>3</v>
      </c>
      <c r="R6" s="47"/>
      <c r="S6" s="48" t="s">
        <v>2</v>
      </c>
      <c r="T6" s="49"/>
      <c r="U6" s="12"/>
    </row>
    <row r="7" spans="2:25" ht="22.5" customHeight="1">
      <c r="B7" s="3">
        <v>1</v>
      </c>
      <c r="C7" s="15" t="s">
        <v>7</v>
      </c>
      <c r="D7" s="28">
        <f>IF(C7="-","",COUNT(C7:C$37))</f>
      </c>
      <c r="E7" s="16" t="str">
        <f>IF(C7="","",IF(C7="-","-",SUM(C$7:C7)))</f>
        <v>-</v>
      </c>
      <c r="F7" s="28"/>
      <c r="G7" s="15" t="s">
        <v>8</v>
      </c>
      <c r="H7" s="28">
        <f>IF(G7="-","",38-ROW()-COUNTIF(G7:G$37,"-"))</f>
      </c>
      <c r="I7" s="16" t="str">
        <f>IF(G7="","",IF(G7="-","-",SUM(G$7:G7)))</f>
        <v>-</v>
      </c>
      <c r="J7" s="28"/>
      <c r="K7" s="13" t="str">
        <f aca="true" t="shared" si="0" ref="K7:K37">IF(G7="","",IF(G7="-","-",IF(H7&gt;MAX(D$7:D$37),"-",IF(VLOOKUP(H7,D$7:E$37,2,FALSE)=0,"---.- ",I7/VLOOKUP(H7,D$7:E$37,2,FALSE)*100))))</f>
        <v>-</v>
      </c>
      <c r="L7" s="17"/>
      <c r="M7" s="15" t="s">
        <v>7</v>
      </c>
      <c r="N7" s="28">
        <f>IF(M7="-","",COUNT(M7:M$37))</f>
      </c>
      <c r="O7" s="16" t="str">
        <f>IF(M7="","",IF(M7="-","-",SUM(M$7:M7)))</f>
        <v>-</v>
      </c>
      <c r="P7" s="28">
        <f>IF(O7="-","",COUNT($M7:M$37))</f>
      </c>
      <c r="Q7" s="15" t="s">
        <v>7</v>
      </c>
      <c r="R7" s="28">
        <f>IF(Q7="-","",38-ROW()-COUNTIF(Q7:Q$37,"-"))</f>
      </c>
      <c r="S7" s="16" t="str">
        <f>IF(Q7="","",IF(Q7="-","-",SUM(Q$7:Q7)))</f>
        <v>-</v>
      </c>
      <c r="T7" s="28"/>
      <c r="U7" s="13" t="str">
        <f aca="true" t="shared" si="1" ref="U7:U37">IF(Q7="","",IF(Q7="-","-",IF(R7&gt;MAX(N$7:N$37),"-",IF(VLOOKUP(R7,N$7:O$37,2,FALSE)=0,"---.- ",S7/VLOOKUP(R7,N$7:O$37,2,FALSE)*100))))</f>
        <v>-</v>
      </c>
      <c r="W7" s="23"/>
      <c r="X7" s="23"/>
      <c r="Y7" s="23"/>
    </row>
    <row r="8" spans="2:25" ht="22.5" customHeight="1">
      <c r="B8" s="4">
        <v>2</v>
      </c>
      <c r="C8" s="16" t="s">
        <v>7</v>
      </c>
      <c r="D8" s="28">
        <f>IF(C8="-","",COUNT(C8:C$37))</f>
      </c>
      <c r="E8" s="16" t="str">
        <f>IF(C8="","",IF(C8="-","-",SUM(C$7:C8)))</f>
        <v>-</v>
      </c>
      <c r="F8" s="28"/>
      <c r="G8" s="16" t="s">
        <v>8</v>
      </c>
      <c r="H8" s="28">
        <f>IF(G8="-","",38-ROW()-COUNTIF(G8:G$37,"-"))</f>
      </c>
      <c r="I8" s="16" t="str">
        <f>IF(G8="","",IF(G8="-","-",SUM(G$7:G8)))</f>
        <v>-</v>
      </c>
      <c r="J8" s="28"/>
      <c r="K8" s="13" t="str">
        <f t="shared" si="0"/>
        <v>-</v>
      </c>
      <c r="L8" s="17"/>
      <c r="M8" s="16" t="s">
        <v>7</v>
      </c>
      <c r="N8" s="28">
        <f>IF(M8="-","",COUNT(M8:M$37))</f>
      </c>
      <c r="O8" s="16" t="str">
        <f>IF(M8="","",IF(M8="-","-",SUM(M$7:M8)))</f>
        <v>-</v>
      </c>
      <c r="P8" s="28">
        <f>IF(O8="-","",COUNT($C8:O$37))</f>
      </c>
      <c r="Q8" s="16" t="s">
        <v>7</v>
      </c>
      <c r="R8" s="28">
        <f>IF(Q8="-","",38-ROW()-COUNTIF(Q8:Q$37,"-"))</f>
      </c>
      <c r="S8" s="16" t="str">
        <f>IF(Q8="","",IF(Q8="-","-",SUM(Q$7:Q8)))</f>
        <v>-</v>
      </c>
      <c r="T8" s="28"/>
      <c r="U8" s="13" t="str">
        <f t="shared" si="1"/>
        <v>-</v>
      </c>
      <c r="W8" s="23"/>
      <c r="X8" s="23"/>
      <c r="Y8" s="23"/>
    </row>
    <row r="9" spans="2:25" ht="22.5" customHeight="1">
      <c r="B9" s="4">
        <v>3</v>
      </c>
      <c r="C9" s="16" t="s">
        <v>7</v>
      </c>
      <c r="D9" s="28">
        <f>IF(C9="-","",COUNT(C9:C$37))</f>
      </c>
      <c r="E9" s="16" t="str">
        <f>IF(C9="","",IF(C9="-","-",SUM(C$7:C9)))</f>
        <v>-</v>
      </c>
      <c r="F9" s="28"/>
      <c r="G9" s="16" t="s">
        <v>8</v>
      </c>
      <c r="H9" s="28">
        <f>IF(G9="-","",38-ROW()-COUNTIF(G9:G$37,"-"))</f>
      </c>
      <c r="I9" s="16" t="str">
        <f>IF(G9="","",IF(G9="-","-",SUM(G$7:G9)))</f>
        <v>-</v>
      </c>
      <c r="J9" s="28"/>
      <c r="K9" s="13" t="str">
        <f t="shared" si="0"/>
        <v>-</v>
      </c>
      <c r="L9" s="17"/>
      <c r="M9" s="16" t="s">
        <v>7</v>
      </c>
      <c r="N9" s="28">
        <f>IF(M9="-","",COUNT(M9:M$37))</f>
      </c>
      <c r="O9" s="16" t="str">
        <f>IF(M9="","",IF(M9="-","-",SUM(M$7:M9)))</f>
        <v>-</v>
      </c>
      <c r="P9" s="28">
        <f>IF(O9="-","",COUNT($C9:O$37))</f>
      </c>
      <c r="Q9" s="16" t="s">
        <v>7</v>
      </c>
      <c r="R9" s="28">
        <f>IF(Q9="-","",38-ROW()-COUNTIF(Q9:Q$37,"-"))</f>
      </c>
      <c r="S9" s="16" t="str">
        <f>IF(Q9="","",IF(Q9="-","-",SUM(Q$7:Q9)))</f>
        <v>-</v>
      </c>
      <c r="T9" s="28"/>
      <c r="U9" s="13" t="str">
        <f t="shared" si="1"/>
        <v>-</v>
      </c>
      <c r="W9" s="23"/>
      <c r="X9" s="23"/>
      <c r="Y9" s="23"/>
    </row>
    <row r="10" spans="2:25" ht="22.5" customHeight="1">
      <c r="B10" s="4">
        <v>4</v>
      </c>
      <c r="C10" s="16">
        <v>1</v>
      </c>
      <c r="D10" s="28">
        <f>IF(C10="-","",COUNT(C10:C$37))</f>
        <v>19</v>
      </c>
      <c r="E10" s="16">
        <f>IF(C10="","",IF(C10="-","-",SUM(C$7:C10)))</f>
        <v>1</v>
      </c>
      <c r="F10" s="28"/>
      <c r="G10" s="16">
        <v>5</v>
      </c>
      <c r="H10" s="28">
        <f>IF(G10="-","",38-ROW()-COUNTIF(G10:G$37,"-"))</f>
        <v>19</v>
      </c>
      <c r="I10" s="16">
        <f>IF(G10="","",IF(G10="-","-",SUM(G$7:G10)))</f>
        <v>5</v>
      </c>
      <c r="J10" s="29"/>
      <c r="K10" s="13">
        <f t="shared" si="0"/>
        <v>500</v>
      </c>
      <c r="L10" s="17"/>
      <c r="M10" s="16">
        <v>6</v>
      </c>
      <c r="N10" s="28">
        <f>IF(M10="-","",COUNT(M10:M$37))</f>
        <v>19</v>
      </c>
      <c r="O10" s="16">
        <f>IF(M10="","",IF(M10="-","-",SUM(M$7:M10)))</f>
        <v>6</v>
      </c>
      <c r="P10" s="28">
        <f>IF(O10="-","",COUNT($C10:O$37))</f>
        <v>190</v>
      </c>
      <c r="Q10" s="16">
        <v>2</v>
      </c>
      <c r="R10" s="28">
        <f>IF(Q10="-","",38-ROW()-COUNTIF(Q10:Q$37,"-"))</f>
        <v>19</v>
      </c>
      <c r="S10" s="16">
        <f>IF(Q10="","",IF(Q10="-","-",SUM(Q$7:Q10)))</f>
        <v>2</v>
      </c>
      <c r="T10" s="29"/>
      <c r="U10" s="13">
        <f t="shared" si="1"/>
        <v>33.33333333333333</v>
      </c>
      <c r="W10" s="23"/>
      <c r="X10" s="23"/>
      <c r="Y10" s="23"/>
    </row>
    <row r="11" spans="2:25" ht="22.5" customHeight="1">
      <c r="B11" s="4">
        <v>5</v>
      </c>
      <c r="C11" s="16">
        <v>34</v>
      </c>
      <c r="D11" s="28">
        <f>IF(C11="-","",COUNT(C11:C$37))</f>
        <v>18</v>
      </c>
      <c r="E11" s="16">
        <f>IF(C11="","",IF(C11="-","-",SUM(C$7:C11)))</f>
        <v>35</v>
      </c>
      <c r="F11" s="28"/>
      <c r="G11" s="16">
        <v>44</v>
      </c>
      <c r="H11" s="28">
        <f>IF(G11="-","",38-ROW()-COUNTIF(G11:G$37,"-"))</f>
        <v>18</v>
      </c>
      <c r="I11" s="16">
        <f>IF(G11="","",IF(G11="-","-",SUM(G$7:G11)))</f>
        <v>49</v>
      </c>
      <c r="J11" s="28"/>
      <c r="K11" s="13">
        <f t="shared" si="0"/>
        <v>140</v>
      </c>
      <c r="L11" s="17"/>
      <c r="M11" s="16">
        <v>9</v>
      </c>
      <c r="N11" s="28">
        <f>IF(M11="-","",COUNT(M11:M$37))</f>
        <v>18</v>
      </c>
      <c r="O11" s="16">
        <f>IF(M11="","",IF(M11="-","-",SUM(M$7:M11)))</f>
        <v>15</v>
      </c>
      <c r="P11" s="28">
        <f>IF(O11="-","",COUNT($C11:O$37))</f>
        <v>180</v>
      </c>
      <c r="Q11" s="16">
        <v>11</v>
      </c>
      <c r="R11" s="28">
        <f>IF(Q11="-","",38-ROW()-COUNTIF(Q11:Q$37,"-"))</f>
        <v>18</v>
      </c>
      <c r="S11" s="16">
        <f>IF(Q11="","",IF(Q11="-","-",SUM(Q$7:Q11)))</f>
        <v>13</v>
      </c>
      <c r="T11" s="28"/>
      <c r="U11" s="13">
        <f t="shared" si="1"/>
        <v>86.66666666666667</v>
      </c>
      <c r="W11" s="23"/>
      <c r="X11" s="23"/>
      <c r="Y11" s="23"/>
    </row>
    <row r="12" spans="2:25" ht="22.5" customHeight="1">
      <c r="B12" s="4">
        <v>6</v>
      </c>
      <c r="C12" s="16">
        <v>77</v>
      </c>
      <c r="D12" s="28">
        <f>IF(C12="-","",COUNT(C12:C$37))</f>
        <v>17</v>
      </c>
      <c r="E12" s="16">
        <f>IF(C12="","",IF(C12="-","-",SUM(C$7:C12)))</f>
        <v>112</v>
      </c>
      <c r="F12" s="28"/>
      <c r="G12" s="16" t="s">
        <v>8</v>
      </c>
      <c r="H12" s="28">
        <f>IF(G12="-","",38-ROW()-COUNTIF(G12:G$37,"-"))</f>
      </c>
      <c r="I12" s="16" t="str">
        <f>IF(G12="","",IF(G12="-","-",SUM(G$7:G12)))</f>
        <v>-</v>
      </c>
      <c r="J12" s="28"/>
      <c r="K12" s="13" t="str">
        <f t="shared" si="0"/>
        <v>-</v>
      </c>
      <c r="L12" s="17"/>
      <c r="M12" s="16">
        <v>23</v>
      </c>
      <c r="N12" s="28">
        <f>IF(M12="-","",COUNT(M12:M$37))</f>
        <v>17</v>
      </c>
      <c r="O12" s="16">
        <f>IF(M12="","",IF(M12="-","-",SUM(M$7:M12)))</f>
        <v>38</v>
      </c>
      <c r="P12" s="28">
        <f>IF(O12="-","",COUNT($C12:O$37))</f>
        <v>170</v>
      </c>
      <c r="Q12" s="16" t="s">
        <v>7</v>
      </c>
      <c r="R12" s="28">
        <f>IF(Q12="-","",38-ROW()-COUNTIF(Q12:Q$37,"-"))</f>
      </c>
      <c r="S12" s="16" t="str">
        <f>IF(Q12="","",IF(Q12="-","-",SUM(Q$7:Q12)))</f>
        <v>-</v>
      </c>
      <c r="T12" s="28"/>
      <c r="U12" s="13" t="str">
        <f t="shared" si="1"/>
        <v>-</v>
      </c>
      <c r="W12" s="23"/>
      <c r="X12" s="23"/>
      <c r="Y12" s="23"/>
    </row>
    <row r="13" spans="2:25" ht="22.5" customHeight="1">
      <c r="B13" s="4">
        <v>7</v>
      </c>
      <c r="C13" s="16" t="s">
        <v>7</v>
      </c>
      <c r="D13" s="28">
        <f>IF(C13="-","",COUNT(C13:C$37))</f>
      </c>
      <c r="E13" s="16" t="str">
        <f>IF(C13="","",IF(C13="-","-",SUM(C$7:C13)))</f>
        <v>-</v>
      </c>
      <c r="F13" s="28"/>
      <c r="G13" s="16" t="s">
        <v>8</v>
      </c>
      <c r="H13" s="28">
        <f>IF(G13="-","",38-ROW()-COUNTIF(G13:G$37,"-"))</f>
      </c>
      <c r="I13" s="16" t="str">
        <f>IF(G13="","",IF(G13="-","-",SUM(G$7:G13)))</f>
        <v>-</v>
      </c>
      <c r="J13" s="28"/>
      <c r="K13" s="13" t="str">
        <f t="shared" si="0"/>
        <v>-</v>
      </c>
      <c r="L13" s="17"/>
      <c r="M13" s="16" t="s">
        <v>7</v>
      </c>
      <c r="N13" s="28">
        <f>IF(M13="-","",COUNT(M13:M$37))</f>
      </c>
      <c r="O13" s="16" t="str">
        <f>IF(M13="","",IF(M13="-","-",SUM(M$7:M13)))</f>
        <v>-</v>
      </c>
      <c r="P13" s="28">
        <f>IF(O13="-","",COUNT($C13:O$37))</f>
      </c>
      <c r="Q13" s="16" t="s">
        <v>7</v>
      </c>
      <c r="R13" s="28">
        <f>IF(Q13="-","",38-ROW()-COUNTIF(Q13:Q$37,"-"))</f>
      </c>
      <c r="S13" s="16" t="str">
        <f>IF(Q13="","",IF(Q13="-","-",SUM(Q$7:Q13)))</f>
        <v>-</v>
      </c>
      <c r="T13" s="28"/>
      <c r="U13" s="13" t="str">
        <f t="shared" si="1"/>
        <v>-</v>
      </c>
      <c r="W13" s="23"/>
      <c r="X13" s="23"/>
      <c r="Y13" s="23"/>
    </row>
    <row r="14" spans="2:25" ht="22.5" customHeight="1">
      <c r="B14" s="4">
        <v>8</v>
      </c>
      <c r="C14" s="16" t="s">
        <v>7</v>
      </c>
      <c r="D14" s="28">
        <f>IF(C14="-","",COUNT(C14:C$37))</f>
      </c>
      <c r="E14" s="16" t="str">
        <f>IF(C14="","",IF(C14="-","-",SUM(C$7:C14)))</f>
        <v>-</v>
      </c>
      <c r="F14" s="28"/>
      <c r="G14" s="16" t="s">
        <v>8</v>
      </c>
      <c r="H14" s="28">
        <f>IF(G14="-","",38-ROW()-COUNTIF(G14:G$37,"-"))</f>
      </c>
      <c r="I14" s="16" t="str">
        <f>IF(G14="","",IF(G14="-","-",SUM(G$7:G14)))</f>
        <v>-</v>
      </c>
      <c r="J14" s="29"/>
      <c r="K14" s="13" t="str">
        <f t="shared" si="0"/>
        <v>-</v>
      </c>
      <c r="L14" s="17"/>
      <c r="M14" s="16" t="s">
        <v>7</v>
      </c>
      <c r="N14" s="28">
        <f>IF(M14="-","",COUNT(M14:M$37))</f>
      </c>
      <c r="O14" s="16" t="str">
        <f>IF(M14="","",IF(M14="-","-",SUM(M$7:M14)))</f>
        <v>-</v>
      </c>
      <c r="P14" s="28">
        <f>IF(O14="-","",COUNT($C14:O$37))</f>
      </c>
      <c r="Q14" s="16" t="s">
        <v>7</v>
      </c>
      <c r="R14" s="28">
        <f>IF(Q14="-","",38-ROW()-COUNTIF(Q14:Q$37,"-"))</f>
      </c>
      <c r="S14" s="16" t="str">
        <f>IF(Q14="","",IF(Q14="-","-",SUM(Q$7:Q14)))</f>
        <v>-</v>
      </c>
      <c r="T14" s="29"/>
      <c r="U14" s="13" t="str">
        <f t="shared" si="1"/>
        <v>-</v>
      </c>
      <c r="W14" s="23"/>
      <c r="X14" s="23"/>
      <c r="Y14" s="23"/>
    </row>
    <row r="15" spans="2:25" ht="22.5" customHeight="1">
      <c r="B15" s="4">
        <v>9</v>
      </c>
      <c r="C15" s="16" t="s">
        <v>7</v>
      </c>
      <c r="D15" s="28">
        <f>IF(C15="-","",COUNT(C15:C$37))</f>
      </c>
      <c r="E15" s="16" t="str">
        <f>IF(C15="","",IF(C15="-","-",SUM(C$7:C15)))</f>
        <v>-</v>
      </c>
      <c r="F15" s="28"/>
      <c r="G15" s="16">
        <v>48</v>
      </c>
      <c r="H15" s="28">
        <f>IF(G15="-","",38-ROW()-COUNTIF(G15:G$37,"-"))</f>
        <v>17</v>
      </c>
      <c r="I15" s="16">
        <f>IF(G15="","",IF(G15="-","-",SUM(G$7:G15)))</f>
        <v>97</v>
      </c>
      <c r="J15" s="28"/>
      <c r="K15" s="13">
        <f t="shared" si="0"/>
        <v>86.60714285714286</v>
      </c>
      <c r="L15" s="17"/>
      <c r="M15" s="16" t="s">
        <v>7</v>
      </c>
      <c r="N15" s="28">
        <f>IF(M15="-","",COUNT(M15:M$37))</f>
      </c>
      <c r="O15" s="16" t="str">
        <f>IF(M15="","",IF(M15="-","-",SUM(M$7:M15)))</f>
        <v>-</v>
      </c>
      <c r="P15" s="28">
        <f>IF(O15="-","",COUNT($C15:O$37))</f>
      </c>
      <c r="Q15" s="16">
        <v>25</v>
      </c>
      <c r="R15" s="28">
        <f>IF(Q15="-","",38-ROW()-COUNTIF(Q15:Q$37,"-"))</f>
        <v>17</v>
      </c>
      <c r="S15" s="16">
        <f>IF(Q15="","",IF(Q15="-","-",SUM(Q$7:Q15)))</f>
        <v>38</v>
      </c>
      <c r="T15" s="28"/>
      <c r="U15" s="13">
        <f t="shared" si="1"/>
        <v>100</v>
      </c>
      <c r="V15" s="30"/>
      <c r="W15" s="23"/>
      <c r="X15" s="23"/>
      <c r="Y15" s="23"/>
    </row>
    <row r="16" spans="2:25" ht="22.5" customHeight="1">
      <c r="B16" s="4">
        <v>10</v>
      </c>
      <c r="C16" s="16">
        <v>86</v>
      </c>
      <c r="D16" s="28">
        <f>IF(C16="-","",COUNT(C16:C$37))</f>
        <v>16</v>
      </c>
      <c r="E16" s="16">
        <f>IF(C16="","",IF(C16="-","-",SUM(C$7:C16)))</f>
        <v>198</v>
      </c>
      <c r="F16" s="28"/>
      <c r="G16" s="39">
        <v>66</v>
      </c>
      <c r="H16" s="28">
        <f>IF(G16="-","",38-ROW()-COUNTIF(G16:G$37,"-"))</f>
        <v>16</v>
      </c>
      <c r="I16" s="16">
        <f>IF(G16="","",IF(G16="-","-",SUM(G$7:G16)))</f>
        <v>163</v>
      </c>
      <c r="J16" s="28"/>
      <c r="K16" s="13">
        <f t="shared" si="0"/>
        <v>82.32323232323232</v>
      </c>
      <c r="L16" s="17"/>
      <c r="M16" s="16">
        <v>21</v>
      </c>
      <c r="N16" s="28">
        <f>IF(M16="-","",COUNT(M16:M$37))</f>
        <v>16</v>
      </c>
      <c r="O16" s="16">
        <f>IF(M16="","",IF(M16="-","-",SUM(M$7:M16)))</f>
        <v>59</v>
      </c>
      <c r="P16" s="28">
        <f>IF(O16="-","",COUNT($C16:O$37))</f>
        <v>160</v>
      </c>
      <c r="Q16" s="39">
        <v>26</v>
      </c>
      <c r="R16" s="28">
        <f>IF(Q16="-","",38-ROW()-COUNTIF(Q16:Q$37,"-"))</f>
        <v>16</v>
      </c>
      <c r="S16" s="16">
        <f>IF(Q16="","",IF(Q16="-","-",SUM(Q$7:Q16)))</f>
        <v>64</v>
      </c>
      <c r="T16" s="28"/>
      <c r="U16" s="13">
        <f t="shared" si="1"/>
        <v>108.47457627118644</v>
      </c>
      <c r="V16" s="30"/>
      <c r="W16" s="23"/>
      <c r="X16" s="23"/>
      <c r="Y16" s="23"/>
    </row>
    <row r="17" spans="2:25" ht="22.5" customHeight="1">
      <c r="B17" s="4">
        <v>11</v>
      </c>
      <c r="C17" s="16">
        <v>93</v>
      </c>
      <c r="D17" s="28">
        <f>IF(C17="-","",COUNT(C17:C$37))</f>
        <v>15</v>
      </c>
      <c r="E17" s="16">
        <f>IF(C17="","",IF(C17="-","-",SUM(C$7:C17)))</f>
        <v>291</v>
      </c>
      <c r="F17" s="28"/>
      <c r="G17" s="16">
        <v>39</v>
      </c>
      <c r="H17" s="28">
        <f>IF(G17="-","",38-ROW()-COUNTIF(G17:G$37,"-"))</f>
        <v>15</v>
      </c>
      <c r="I17" s="16">
        <f>IF(G17="","",IF(G17="-","-",SUM(G$7:G17)))</f>
        <v>202</v>
      </c>
      <c r="J17" s="28"/>
      <c r="K17" s="13">
        <f t="shared" si="0"/>
        <v>69.41580756013745</v>
      </c>
      <c r="L17" s="17"/>
      <c r="M17" s="16">
        <v>48</v>
      </c>
      <c r="N17" s="28">
        <f>IF(M17="-","",COUNT(M17:M$37))</f>
        <v>15</v>
      </c>
      <c r="O17" s="16">
        <f>IF(M17="","",IF(M17="-","-",SUM(M$7:M17)))</f>
        <v>107</v>
      </c>
      <c r="P17" s="28">
        <f>IF(O17="-","",COUNT($C17:O$37))</f>
        <v>150</v>
      </c>
      <c r="Q17" s="16">
        <v>10</v>
      </c>
      <c r="R17" s="28">
        <f>IF(Q17="-","",38-ROW()-COUNTIF(Q17:Q$37,"-"))</f>
        <v>15</v>
      </c>
      <c r="S17" s="16">
        <f>IF(Q17="","",IF(Q17="-","-",SUM(Q$7:Q17)))</f>
        <v>74</v>
      </c>
      <c r="T17" s="28"/>
      <c r="U17" s="13">
        <f t="shared" si="1"/>
        <v>69.1588785046729</v>
      </c>
      <c r="V17" s="30"/>
      <c r="W17" s="23"/>
      <c r="X17" s="23"/>
      <c r="Y17" s="23"/>
    </row>
    <row r="18" spans="2:25" ht="22.5" customHeight="1">
      <c r="B18" s="4">
        <v>12</v>
      </c>
      <c r="C18" s="16">
        <v>94</v>
      </c>
      <c r="D18" s="28">
        <f>IF(C18="-","",COUNT(C18:C$37))</f>
        <v>14</v>
      </c>
      <c r="E18" s="16">
        <f>IF(C18="","",IF(C18="-","-",SUM(C$7:C18)))</f>
        <v>385</v>
      </c>
      <c r="F18" s="28"/>
      <c r="G18" s="39">
        <v>71</v>
      </c>
      <c r="H18" s="28">
        <f>IF(G18="-","",38-ROW()-COUNTIF(G18:G$37,"-"))</f>
        <v>14</v>
      </c>
      <c r="I18" s="16">
        <f>IF(G18="","",IF(G18="-","-",SUM(G$7:G18)))</f>
        <v>273</v>
      </c>
      <c r="J18" s="29"/>
      <c r="K18" s="13">
        <f t="shared" si="0"/>
        <v>70.9090909090909</v>
      </c>
      <c r="L18" s="17"/>
      <c r="M18" s="16">
        <v>59</v>
      </c>
      <c r="N18" s="28">
        <f>IF(M18="-","",COUNT(M18:M$37))</f>
        <v>14</v>
      </c>
      <c r="O18" s="16">
        <f>IF(M18="","",IF(M18="-","-",SUM(M$7:M18)))</f>
        <v>166</v>
      </c>
      <c r="P18" s="28">
        <f>IF(O18="-","",COUNT($C18:O$37))</f>
        <v>140</v>
      </c>
      <c r="Q18" s="39">
        <v>54</v>
      </c>
      <c r="R18" s="28">
        <f>IF(Q18="-","",38-ROW()-COUNTIF(Q18:Q$37,"-"))</f>
        <v>14</v>
      </c>
      <c r="S18" s="16">
        <f>IF(Q18="","",IF(Q18="-","-",SUM(Q$7:Q18)))</f>
        <v>128</v>
      </c>
      <c r="T18" s="29"/>
      <c r="U18" s="13">
        <f t="shared" si="1"/>
        <v>77.10843373493977</v>
      </c>
      <c r="V18" s="30"/>
      <c r="W18" s="23"/>
      <c r="X18" s="23"/>
      <c r="Y18" s="23"/>
    </row>
    <row r="19" spans="2:25" ht="22.5" customHeight="1">
      <c r="B19" s="4">
        <v>13</v>
      </c>
      <c r="C19" s="16">
        <v>117</v>
      </c>
      <c r="D19" s="28">
        <f>IF(C19="-","",COUNT(C19:C$37))</f>
        <v>13</v>
      </c>
      <c r="E19" s="16">
        <f>IF(C19="","",IF(C19="-","-",SUM(C$7:C19)))</f>
        <v>502</v>
      </c>
      <c r="F19" s="28"/>
      <c r="G19" s="16" t="s">
        <v>8</v>
      </c>
      <c r="H19" s="28">
        <f>IF(G19="-","",38-ROW()-COUNTIF(G19:G$37,"-"))</f>
      </c>
      <c r="I19" s="16" t="str">
        <f>IF(G19="","",IF(G19="-","-",SUM(G$7:G19)))</f>
        <v>-</v>
      </c>
      <c r="J19" s="28"/>
      <c r="K19" s="13" t="str">
        <f t="shared" si="0"/>
        <v>-</v>
      </c>
      <c r="L19" s="17"/>
      <c r="M19" s="16">
        <v>63</v>
      </c>
      <c r="N19" s="28">
        <f>IF(M19="-","",COUNT(M19:M$37))</f>
        <v>13</v>
      </c>
      <c r="O19" s="16">
        <f>IF(M19="","",IF(M19="-","-",SUM(M$7:M19)))</f>
        <v>229</v>
      </c>
      <c r="P19" s="28">
        <f>IF(O19="-","",COUNT($C19:O$37))</f>
        <v>130</v>
      </c>
      <c r="Q19" s="16" t="s">
        <v>7</v>
      </c>
      <c r="R19" s="28">
        <f>IF(Q19="-","",38-ROW()-COUNTIF(Q19:Q$37,"-"))</f>
      </c>
      <c r="S19" s="16" t="str">
        <f>IF(Q19="","",IF(Q19="-","-",SUM(Q$7:Q19)))</f>
        <v>-</v>
      </c>
      <c r="T19" s="28"/>
      <c r="U19" s="13" t="str">
        <f t="shared" si="1"/>
        <v>-</v>
      </c>
      <c r="V19" s="30"/>
      <c r="W19" s="23"/>
      <c r="X19" s="23"/>
      <c r="Y19" s="23"/>
    </row>
    <row r="20" spans="2:25" ht="22.5" customHeight="1">
      <c r="B20" s="4">
        <v>14</v>
      </c>
      <c r="C20" s="16" t="s">
        <v>7</v>
      </c>
      <c r="D20" s="28">
        <f>IF(C20="-","",COUNT(C20:C$37))</f>
      </c>
      <c r="E20" s="16" t="str">
        <f>IF(C20="","",IF(C20="-","-",SUM(C$7:C20)))</f>
        <v>-</v>
      </c>
      <c r="F20" s="28"/>
      <c r="G20" s="39" t="s">
        <v>8</v>
      </c>
      <c r="H20" s="28">
        <f>IF(G20="-","",38-ROW()-COUNTIF(G20:G$37,"-"))</f>
      </c>
      <c r="I20" s="16" t="str">
        <f>IF(G20="","",IF(G20="-","-",SUM(G$7:G20)))</f>
        <v>-</v>
      </c>
      <c r="J20" s="28"/>
      <c r="K20" s="13" t="str">
        <f t="shared" si="0"/>
        <v>-</v>
      </c>
      <c r="L20" s="17"/>
      <c r="M20" s="16" t="s">
        <v>7</v>
      </c>
      <c r="N20" s="28">
        <f>IF(M20="-","",COUNT(M20:M$37))</f>
      </c>
      <c r="O20" s="16" t="str">
        <f>IF(M20="","",IF(M20="-","-",SUM(M$7:M20)))</f>
        <v>-</v>
      </c>
      <c r="P20" s="28">
        <f>IF(O20="-","",COUNT($C20:O$37))</f>
      </c>
      <c r="Q20" s="39" t="s">
        <v>7</v>
      </c>
      <c r="R20" s="28">
        <f>IF(Q20="-","",38-ROW()-COUNTIF(Q20:Q$37,"-"))</f>
      </c>
      <c r="S20" s="16" t="str">
        <f>IF(Q20="","",IF(Q20="-","-",SUM(Q$7:Q20)))</f>
        <v>-</v>
      </c>
      <c r="T20" s="28"/>
      <c r="U20" s="13" t="str">
        <f t="shared" si="1"/>
        <v>-</v>
      </c>
      <c r="V20" s="30"/>
      <c r="W20" s="23"/>
      <c r="X20" s="23"/>
      <c r="Y20" s="23"/>
    </row>
    <row r="21" spans="2:25" ht="22.5" customHeight="1">
      <c r="B21" s="4">
        <v>15</v>
      </c>
      <c r="C21" s="16" t="s">
        <v>7</v>
      </c>
      <c r="D21" s="28">
        <f>IF(C21="-","",COUNT(C21:C$37))</f>
      </c>
      <c r="E21" s="16" t="str">
        <f>IF(C21="","",IF(C21="-","-",SUM(C$7:C21)))</f>
        <v>-</v>
      </c>
      <c r="F21" s="28"/>
      <c r="G21" s="16">
        <v>44</v>
      </c>
      <c r="H21" s="28">
        <f>IF(G21="-","",38-ROW()-COUNTIF(G21:G$37,"-"))</f>
        <v>13</v>
      </c>
      <c r="I21" s="16">
        <f>IF(G21="","",IF(G21="-","-",SUM(G$7:G21)))</f>
        <v>317</v>
      </c>
      <c r="J21" s="28"/>
      <c r="K21" s="13">
        <f t="shared" si="0"/>
        <v>63.147410358565736</v>
      </c>
      <c r="L21" s="17"/>
      <c r="M21" s="16" t="s">
        <v>7</v>
      </c>
      <c r="N21" s="28">
        <f>IF(M21="-","",COUNT(M21:M$37))</f>
      </c>
      <c r="O21" s="16" t="str">
        <f>IF(M21="","",IF(M21="-","-",SUM(M$7:M21)))</f>
        <v>-</v>
      </c>
      <c r="P21" s="28">
        <f>IF(O21="-","",COUNT($C21:O$37))</f>
      </c>
      <c r="Q21" s="39">
        <v>28</v>
      </c>
      <c r="R21" s="28">
        <f>IF(Q21="-","",38-ROW()-COUNTIF(Q21:Q$37,"-"))</f>
        <v>13</v>
      </c>
      <c r="S21" s="16">
        <f>IF(Q21="","",IF(Q21="-","-",SUM(Q$7:Q21)))</f>
        <v>156</v>
      </c>
      <c r="T21" s="28"/>
      <c r="U21" s="13">
        <f t="shared" si="1"/>
        <v>68.12227074235808</v>
      </c>
      <c r="V21" s="30"/>
      <c r="W21" s="23"/>
      <c r="X21" s="23"/>
      <c r="Y21" s="23"/>
    </row>
    <row r="22" spans="2:25" ht="22.5" customHeight="1">
      <c r="B22" s="4">
        <v>16</v>
      </c>
      <c r="C22" s="16">
        <v>39</v>
      </c>
      <c r="D22" s="28">
        <f>IF(C22="-","",COUNT(C22:C$37))</f>
        <v>12</v>
      </c>
      <c r="E22" s="16">
        <f>IF(C22="","",IF(C22="-","-",SUM(C$7:C22)))</f>
        <v>541</v>
      </c>
      <c r="F22" s="28"/>
      <c r="G22" s="16">
        <v>76</v>
      </c>
      <c r="H22" s="37">
        <f>IF(G22="-","",38-ROW()-COUNTIF(G22:G$37,"-"))</f>
        <v>12</v>
      </c>
      <c r="I22" s="16">
        <f>IF(G22="","",IF(G22="-","-",SUM(G$7:G22)))</f>
        <v>393</v>
      </c>
      <c r="J22" s="28"/>
      <c r="K22" s="13">
        <f t="shared" si="0"/>
        <v>72.64325323475046</v>
      </c>
      <c r="L22" s="17"/>
      <c r="M22" s="22">
        <v>51</v>
      </c>
      <c r="N22" s="28">
        <f>IF(M22="-","",COUNT(M22:M$37))</f>
        <v>12</v>
      </c>
      <c r="O22" s="16">
        <f>IF(M22="","",IF(M22="-","-",SUM(M$7:M22)))</f>
        <v>280</v>
      </c>
      <c r="P22" s="28">
        <f>IF(O22="-","",COUNT($C22:O$37))</f>
        <v>120</v>
      </c>
      <c r="Q22" s="39">
        <v>40</v>
      </c>
      <c r="R22" s="28">
        <f>IF(Q22="-","",38-ROW()-COUNTIF(Q22:Q$37,"-"))</f>
        <v>12</v>
      </c>
      <c r="S22" s="16">
        <f>IF(Q22="","",IF(Q22="-","-",SUM(Q$7:Q22)))</f>
        <v>196</v>
      </c>
      <c r="T22" s="28"/>
      <c r="U22" s="13">
        <f t="shared" si="1"/>
        <v>70</v>
      </c>
      <c r="V22" s="30"/>
      <c r="W22" s="23"/>
      <c r="X22" s="23"/>
      <c r="Y22" s="23"/>
    </row>
    <row r="23" spans="2:25" ht="22.5" customHeight="1">
      <c r="B23" s="4">
        <v>17</v>
      </c>
      <c r="C23" s="16">
        <v>84</v>
      </c>
      <c r="D23" s="28">
        <f>IF(C23="-","",COUNT(C23:C$37))</f>
        <v>11</v>
      </c>
      <c r="E23" s="16">
        <f>IF(C23="","",IF(C23="-","-",SUM(C$7:C23)))</f>
        <v>625</v>
      </c>
      <c r="F23" s="28"/>
      <c r="G23" s="39">
        <v>75</v>
      </c>
      <c r="H23" s="28">
        <f>IF(G23="-","",38-ROW()-COUNTIF(G23:G$37,"-"))</f>
        <v>11</v>
      </c>
      <c r="I23" s="16">
        <f>IF(G23="","",IF(G23="-","-",SUM(G$7:G23)))</f>
        <v>468</v>
      </c>
      <c r="J23" s="28"/>
      <c r="K23" s="13">
        <f t="shared" si="0"/>
        <v>74.88</v>
      </c>
      <c r="L23" s="17"/>
      <c r="M23" s="16">
        <v>50</v>
      </c>
      <c r="N23" s="28">
        <f>IF(M23="-","",COUNT(M23:M$37))</f>
        <v>11</v>
      </c>
      <c r="O23" s="16">
        <f>IF(M23="","",IF(M23="-","-",SUM(M$7:M23)))</f>
        <v>330</v>
      </c>
      <c r="P23" s="28">
        <f>IF(O23="-","",COUNT($C23:O$37))</f>
        <v>110</v>
      </c>
      <c r="Q23" s="16">
        <v>39</v>
      </c>
      <c r="R23" s="28">
        <f>IF(Q23="-","",38-ROW()-COUNTIF(Q23:Q$37,"-"))</f>
        <v>11</v>
      </c>
      <c r="S23" s="16">
        <f>IF(Q23="","",IF(Q23="-","-",SUM(Q$7:Q23)))</f>
        <v>235</v>
      </c>
      <c r="T23" s="28"/>
      <c r="U23" s="13">
        <f t="shared" si="1"/>
        <v>71.21212121212122</v>
      </c>
      <c r="V23" s="30"/>
      <c r="W23" s="23"/>
      <c r="X23" s="23"/>
      <c r="Y23" s="23"/>
    </row>
    <row r="24" spans="2:25" ht="22.5" customHeight="1">
      <c r="B24" s="4">
        <v>18</v>
      </c>
      <c r="C24" s="16">
        <v>130</v>
      </c>
      <c r="D24" s="28">
        <f>IF(C24="-","",COUNT(C24:C$37))</f>
        <v>10</v>
      </c>
      <c r="E24" s="16">
        <f>IF(C24="","",IF(C24="-","-",SUM(C$7:C24)))</f>
        <v>755</v>
      </c>
      <c r="F24" s="28"/>
      <c r="G24" s="41">
        <v>117</v>
      </c>
      <c r="H24" s="28">
        <f>IF(G24="-","",38-ROW()-COUNTIF(G24:G$37,"-"))</f>
        <v>10</v>
      </c>
      <c r="I24" s="16">
        <f>IF(G24="","",IF(G24="-","-",SUM(G$7:G24)))</f>
        <v>585</v>
      </c>
      <c r="J24" s="28"/>
      <c r="K24" s="13">
        <f t="shared" si="0"/>
        <v>77.48344370860927</v>
      </c>
      <c r="L24" s="17"/>
      <c r="M24" s="16">
        <v>61</v>
      </c>
      <c r="N24" s="28">
        <f>IF(M24="-","",COUNT(M24:M$37))</f>
        <v>10</v>
      </c>
      <c r="O24" s="16">
        <f>IF(M24="","",IF(M24="-","-",SUM(M$7:M24)))</f>
        <v>391</v>
      </c>
      <c r="P24" s="28">
        <f>IF(O24="-","",COUNT($C24:O$37))</f>
        <v>100</v>
      </c>
      <c r="Q24" s="16">
        <v>71</v>
      </c>
      <c r="R24" s="28">
        <f>IF(Q24="-","",38-ROW()-COUNTIF(Q24:Q$37,"-"))</f>
        <v>10</v>
      </c>
      <c r="S24" s="16">
        <f>IF(Q24="","",IF(Q24="-","-",SUM(Q$7:Q24)))</f>
        <v>306</v>
      </c>
      <c r="T24" s="28"/>
      <c r="U24" s="13">
        <f t="shared" si="1"/>
        <v>78.26086956521739</v>
      </c>
      <c r="V24" s="30"/>
      <c r="W24" s="23"/>
      <c r="X24" s="23"/>
      <c r="Y24" s="23"/>
    </row>
    <row r="25" spans="2:25" ht="22.5" customHeight="1">
      <c r="B25" s="4">
        <v>19</v>
      </c>
      <c r="C25" s="16">
        <v>116</v>
      </c>
      <c r="D25" s="28">
        <f>IF(C25="-","",COUNT(C25:C$37))</f>
        <v>9</v>
      </c>
      <c r="E25" s="16">
        <f>IF(C25="","",IF(C25="-","-",SUM(C$7:C25)))</f>
        <v>871</v>
      </c>
      <c r="F25" s="28"/>
      <c r="G25" s="16">
        <v>147</v>
      </c>
      <c r="H25" s="28">
        <f>IF(G25="-","",38-ROW()-COUNTIF(G25:G$37,"-"))</f>
        <v>9</v>
      </c>
      <c r="I25" s="16">
        <f>IF(G25="","",IF(G25="-","-",SUM(G$7:G25)))</f>
        <v>732</v>
      </c>
      <c r="J25" s="28"/>
      <c r="K25" s="13">
        <f t="shared" si="0"/>
        <v>84.04133180252583</v>
      </c>
      <c r="L25" s="17"/>
      <c r="M25" s="16">
        <v>72</v>
      </c>
      <c r="N25" s="28">
        <f>IF(M25="-","",COUNT(M25:M$37))</f>
        <v>9</v>
      </c>
      <c r="O25" s="16">
        <f>IF(M25="","",IF(M25="-","-",SUM(M$7:M25)))</f>
        <v>463</v>
      </c>
      <c r="P25" s="28">
        <f>IF(O25="-","",COUNT($C25:O$37))</f>
        <v>90</v>
      </c>
      <c r="Q25" s="16">
        <v>94</v>
      </c>
      <c r="R25" s="28">
        <f>IF(Q25="-","",38-ROW()-COUNTIF(Q25:Q$37,"-"))</f>
        <v>9</v>
      </c>
      <c r="S25" s="16">
        <f>IF(Q25="","",IF(Q25="-","-",SUM(Q$7:Q25)))</f>
        <v>400</v>
      </c>
      <c r="T25" s="28"/>
      <c r="U25" s="13">
        <f t="shared" si="1"/>
        <v>86.39308855291577</v>
      </c>
      <c r="V25" s="30"/>
      <c r="W25" s="23"/>
      <c r="X25" s="23"/>
      <c r="Y25" s="23"/>
    </row>
    <row r="26" spans="2:25" ht="22.5" customHeight="1">
      <c r="B26" s="4">
        <v>20</v>
      </c>
      <c r="C26" s="16">
        <v>185</v>
      </c>
      <c r="D26" s="28">
        <f>IF(C26="-","",COUNT(C26:C$37))</f>
        <v>8</v>
      </c>
      <c r="E26" s="16">
        <f>IF(C26="","",IF(C26="-","-",SUM(C$7:C26)))</f>
        <v>1056</v>
      </c>
      <c r="F26" s="28"/>
      <c r="G26" s="39" t="s">
        <v>8</v>
      </c>
      <c r="H26" s="28">
        <f>IF(G26="-","",38-ROW()-COUNTIF(G26:G$37,"-"))</f>
      </c>
      <c r="I26" s="16" t="str">
        <f>IF(G26="","",IF(G26="-","-",SUM(G$7:G26)))</f>
        <v>-</v>
      </c>
      <c r="J26" s="28"/>
      <c r="K26" s="13" t="str">
        <f t="shared" si="0"/>
        <v>-</v>
      </c>
      <c r="L26" s="17"/>
      <c r="M26" s="16">
        <v>108</v>
      </c>
      <c r="N26" s="28">
        <f>IF(M26="-","",COUNT(M26:M$37))</f>
        <v>8</v>
      </c>
      <c r="O26" s="16">
        <f>IF(M26="","",IF(M26="-","-",SUM(M$7:M26)))</f>
        <v>571</v>
      </c>
      <c r="P26" s="28">
        <f>IF(O26="-","",COUNT($C26:O$37))</f>
        <v>80</v>
      </c>
      <c r="Q26" s="16" t="s">
        <v>7</v>
      </c>
      <c r="R26" s="28">
        <f>IF(Q26="-","",38-ROW()-COUNTIF(Q26:Q$37,"-"))</f>
      </c>
      <c r="S26" s="16" t="str">
        <f>IF(Q26="","",IF(Q26="-","-",SUM(Q$7:Q26)))</f>
        <v>-</v>
      </c>
      <c r="T26" s="28"/>
      <c r="U26" s="13" t="str">
        <f t="shared" si="1"/>
        <v>-</v>
      </c>
      <c r="V26" s="30"/>
      <c r="W26" s="23"/>
      <c r="X26" s="23"/>
      <c r="Y26" s="23"/>
    </row>
    <row r="27" spans="2:25" ht="22.5" customHeight="1">
      <c r="B27" s="4">
        <v>21</v>
      </c>
      <c r="C27" s="16" t="s">
        <v>7</v>
      </c>
      <c r="D27" s="28">
        <f>IF(C27="-","",COUNT(C27:C$37))</f>
      </c>
      <c r="E27" s="16" t="str">
        <f>IF(C27="","",IF(C27="-","-",SUM(C$7:C27)))</f>
        <v>-</v>
      </c>
      <c r="F27" s="28"/>
      <c r="G27" s="16" t="s">
        <v>8</v>
      </c>
      <c r="H27" s="28">
        <f>IF(G27="-","",38-ROW()-COUNTIF(G27:G$37,"-"))</f>
      </c>
      <c r="I27" s="16" t="str">
        <f>IF(G27="","",IF(G27="-","-",SUM(G$7:G27)))</f>
        <v>-</v>
      </c>
      <c r="J27" s="28"/>
      <c r="K27" s="13" t="str">
        <f t="shared" si="0"/>
        <v>-</v>
      </c>
      <c r="L27" s="17"/>
      <c r="M27" s="16" t="s">
        <v>7</v>
      </c>
      <c r="N27" s="28">
        <f>IF(M27="-","",COUNT(M27:M$37))</f>
      </c>
      <c r="O27" s="16" t="str">
        <f>IF(M27="","",IF(M27="-","-",SUM(M$7:M27)))</f>
        <v>-</v>
      </c>
      <c r="P27" s="28">
        <f>IF(O27="-","",COUNT($C27:O$37))</f>
      </c>
      <c r="Q27" s="16" t="s">
        <v>7</v>
      </c>
      <c r="R27" s="28">
        <f>IF(Q27="-","",38-ROW()-COUNTIF(Q27:Q$37,"-"))</f>
      </c>
      <c r="S27" s="16" t="str">
        <f>IF(Q27="","",IF(Q27="-","-",SUM(Q$7:Q27)))</f>
        <v>-</v>
      </c>
      <c r="T27" s="28"/>
      <c r="U27" s="13" t="str">
        <f t="shared" si="1"/>
        <v>-</v>
      </c>
      <c r="V27" s="30"/>
      <c r="W27" s="23"/>
      <c r="X27" s="23"/>
      <c r="Y27" s="23"/>
    </row>
    <row r="28" spans="2:25" ht="22.5" customHeight="1">
      <c r="B28" s="4">
        <v>22</v>
      </c>
      <c r="C28" s="16" t="s">
        <v>7</v>
      </c>
      <c r="D28" s="28">
        <f>IF(C28="-","",COUNT(C28:C$37))</f>
      </c>
      <c r="E28" s="16" t="str">
        <f>IF(C28="","",IF(C28="-","-",SUM(C$7:C28)))</f>
        <v>-</v>
      </c>
      <c r="F28" s="28"/>
      <c r="G28" s="39">
        <v>70</v>
      </c>
      <c r="H28" s="28">
        <f>IF(G28="-","",38-ROW()-COUNTIF(G28:G$37,"-"))</f>
        <v>8</v>
      </c>
      <c r="I28" s="16">
        <f>IF(G28="","",IF(G28="-","-",SUM(G$7:G28)))</f>
        <v>802</v>
      </c>
      <c r="J28" s="28"/>
      <c r="K28" s="13">
        <f t="shared" si="0"/>
        <v>75.9469696969697</v>
      </c>
      <c r="L28" s="17"/>
      <c r="M28" s="16" t="s">
        <v>7</v>
      </c>
      <c r="N28" s="28">
        <f>IF(M28="-","",COUNT(M28:M$37))</f>
      </c>
      <c r="O28" s="16" t="str">
        <f>IF(M28="","",IF(M28="-","-",SUM(M$7:M28)))</f>
        <v>-</v>
      </c>
      <c r="P28" s="28">
        <f>IF(O28="-","",COUNT($C28:O$37))</f>
      </c>
      <c r="Q28" s="16">
        <v>45</v>
      </c>
      <c r="R28" s="28">
        <f>IF(Q28="-","",38-ROW()-COUNTIF(Q28:Q$37,"-"))</f>
        <v>8</v>
      </c>
      <c r="S28" s="16">
        <f>IF(Q28="","",IF(Q28="-","-",SUM(Q$7:Q28)))</f>
        <v>445</v>
      </c>
      <c r="T28" s="28"/>
      <c r="U28" s="13">
        <f t="shared" si="1"/>
        <v>77.93345008756567</v>
      </c>
      <c r="V28" s="30"/>
      <c r="W28" s="23"/>
      <c r="X28" s="23"/>
      <c r="Y28" s="23"/>
    </row>
    <row r="29" spans="2:25" ht="22.5" customHeight="1">
      <c r="B29" s="4">
        <v>23</v>
      </c>
      <c r="C29" s="16">
        <v>57</v>
      </c>
      <c r="D29" s="28">
        <f>IF(C29="-","",COUNT(C29:C$37))</f>
        <v>7</v>
      </c>
      <c r="E29" s="16">
        <f>IF(C29="","",IF(C29="-","-",SUM(C$7:C29)))</f>
        <v>1113</v>
      </c>
      <c r="F29" s="28"/>
      <c r="G29" s="16">
        <v>134</v>
      </c>
      <c r="H29" s="28">
        <f>IF(G29="-","",38-ROW()-COUNTIF(G29:G$37,"-"))</f>
        <v>7</v>
      </c>
      <c r="I29" s="16">
        <f>IF(G29="","",IF(G29="-","-",SUM(G$7:G29)))</f>
        <v>936</v>
      </c>
      <c r="J29" s="28"/>
      <c r="K29" s="13">
        <f t="shared" si="0"/>
        <v>84.09703504043127</v>
      </c>
      <c r="L29" s="17"/>
      <c r="M29" s="16">
        <v>78</v>
      </c>
      <c r="N29" s="28">
        <f>IF(M29="-","",COUNT(M29:M$37))</f>
        <v>7</v>
      </c>
      <c r="O29" s="16">
        <f>IF(M29="","",IF(M29="-","-",SUM(M$7:M29)))</f>
        <v>649</v>
      </c>
      <c r="P29" s="28">
        <f>IF(O29="-","",COUNT($C29:O$37))</f>
        <v>70</v>
      </c>
      <c r="Q29" s="16">
        <v>63</v>
      </c>
      <c r="R29" s="28">
        <f>IF(Q29="-","",38-ROW()-COUNTIF(Q29:Q$37,"-"))</f>
        <v>7</v>
      </c>
      <c r="S29" s="16">
        <f>IF(Q29="","",IF(Q29="-","-",SUM(Q$7:Q29)))</f>
        <v>508</v>
      </c>
      <c r="T29" s="28"/>
      <c r="U29" s="13">
        <f t="shared" si="1"/>
        <v>78.27426810477658</v>
      </c>
      <c r="V29" s="30"/>
      <c r="W29" s="23"/>
      <c r="X29" s="23"/>
      <c r="Y29" s="23"/>
    </row>
    <row r="30" spans="2:25" ht="22.5" customHeight="1">
      <c r="B30" s="4">
        <v>24</v>
      </c>
      <c r="C30" s="16">
        <v>156</v>
      </c>
      <c r="D30" s="28">
        <f>IF(C30="-","",COUNT(C30:C$37))</f>
        <v>6</v>
      </c>
      <c r="E30" s="16">
        <f>IF(C30="","",IF(C30="-","-",SUM(C$7:C30)))</f>
        <v>1269</v>
      </c>
      <c r="F30" s="28"/>
      <c r="G30" s="39">
        <v>83</v>
      </c>
      <c r="H30" s="28">
        <f>IF(G30="-","",38-ROW()-COUNTIF(G30:G$37,"-"))</f>
        <v>6</v>
      </c>
      <c r="I30" s="16">
        <f>IF(G30="","",IF(G30="-","-",SUM(G$7:G30)))</f>
        <v>1019</v>
      </c>
      <c r="J30" s="28"/>
      <c r="K30" s="13">
        <f t="shared" si="0"/>
        <v>80.29944838455478</v>
      </c>
      <c r="L30" s="17"/>
      <c r="M30" s="16">
        <v>70</v>
      </c>
      <c r="N30" s="28">
        <f>IF(M30="-","",COUNT(M30:M$37))</f>
        <v>6</v>
      </c>
      <c r="O30" s="16">
        <f>IF(M30="","",IF(M30="-","-",SUM(M$7:M30)))</f>
        <v>719</v>
      </c>
      <c r="P30" s="28">
        <f>IF(O30="-","",COUNT($C30:O$37))</f>
        <v>60</v>
      </c>
      <c r="Q30" s="16">
        <v>56</v>
      </c>
      <c r="R30" s="28">
        <f>IF(Q30="-","",38-ROW()-COUNTIF(Q30:Q$37,"-"))</f>
        <v>6</v>
      </c>
      <c r="S30" s="16">
        <f>IF(Q30="","",IF(Q30="-","-",SUM(Q$7:Q30)))</f>
        <v>564</v>
      </c>
      <c r="T30" s="28"/>
      <c r="U30" s="13">
        <f t="shared" si="1"/>
        <v>78.44228094575799</v>
      </c>
      <c r="V30" s="30"/>
      <c r="W30" s="23"/>
      <c r="X30" s="23"/>
      <c r="Y30" s="23"/>
    </row>
    <row r="31" spans="2:25" ht="22.5" customHeight="1">
      <c r="B31" s="4">
        <v>25</v>
      </c>
      <c r="C31" s="18">
        <v>109</v>
      </c>
      <c r="D31" s="28">
        <f>IF(C31="-","",COUNT(C31:C$37))</f>
        <v>5</v>
      </c>
      <c r="E31" s="16">
        <f>IF(C31="","",IF(C31="-","-",SUM(C$7:C31)))</f>
        <v>1378</v>
      </c>
      <c r="F31" s="28"/>
      <c r="G31" s="40">
        <v>142</v>
      </c>
      <c r="H31" s="28">
        <f>IF(G31="-","",38-ROW()-COUNTIF(G31:G$37,"-"))</f>
        <v>5</v>
      </c>
      <c r="I31" s="16">
        <f>IF(G31="","",IF(G31="-","-",SUM(G$7:G31)))</f>
        <v>1161</v>
      </c>
      <c r="J31" s="28"/>
      <c r="K31" s="13">
        <f t="shared" si="0"/>
        <v>84.25253991291727</v>
      </c>
      <c r="L31" s="17"/>
      <c r="M31" s="18">
        <v>131</v>
      </c>
      <c r="N31" s="28">
        <f>IF(M31="-","",COUNT(M31:M$37))</f>
        <v>5</v>
      </c>
      <c r="O31" s="16">
        <f>IF(M31="","",IF(M31="-","-",SUM(M$7:M31)))</f>
        <v>850</v>
      </c>
      <c r="P31" s="28">
        <f>IF(O31="-","",COUNT($C31:O$37))</f>
        <v>50</v>
      </c>
      <c r="Q31" s="40">
        <v>106</v>
      </c>
      <c r="R31" s="28">
        <f>IF(Q31="-","",38-ROW()-COUNTIF(Q31:Q$37,"-"))</f>
        <v>5</v>
      </c>
      <c r="S31" s="16">
        <f>IF(Q31="","",IF(Q31="-","-",SUM(Q$7:Q31)))</f>
        <v>670</v>
      </c>
      <c r="T31" s="28"/>
      <c r="U31" s="13">
        <f t="shared" si="1"/>
        <v>78.82352941176471</v>
      </c>
      <c r="V31" s="30"/>
      <c r="W31" s="23"/>
      <c r="X31" s="23"/>
      <c r="Y31" s="23"/>
    </row>
    <row r="32" spans="2:25" ht="22.5" customHeight="1">
      <c r="B32" s="4">
        <v>26</v>
      </c>
      <c r="C32" s="16">
        <v>245</v>
      </c>
      <c r="D32" s="28">
        <f>IF(C32="-","",COUNT(C32:C$37))</f>
        <v>4</v>
      </c>
      <c r="E32" s="16">
        <f>IF(C32="","",IF(C32="-","-",SUM(C$7:C32)))</f>
        <v>1623</v>
      </c>
      <c r="F32" s="28"/>
      <c r="G32" s="39">
        <v>143</v>
      </c>
      <c r="H32" s="28">
        <f>IF(G32="-","",38-ROW()-COUNTIF(G32:G$37,"-"))</f>
        <v>4</v>
      </c>
      <c r="I32" s="16">
        <f>IF(G32="","",IF(G32="-","-",SUM(G$7:G32)))</f>
        <v>1304</v>
      </c>
      <c r="J32" s="28"/>
      <c r="K32" s="13">
        <f t="shared" si="0"/>
        <v>80.34504004929144</v>
      </c>
      <c r="L32" s="17"/>
      <c r="M32" s="16">
        <v>129</v>
      </c>
      <c r="N32" s="28">
        <f>IF(M32="-","",COUNT(M32:M$37))</f>
        <v>4</v>
      </c>
      <c r="O32" s="16">
        <f>IF(M32="","",IF(M32="-","-",SUM(M$7:M32)))</f>
        <v>979</v>
      </c>
      <c r="P32" s="28">
        <f>IF(O32="-","",COUNT($C32:O$37))</f>
        <v>40</v>
      </c>
      <c r="Q32" s="16">
        <v>83</v>
      </c>
      <c r="R32" s="28">
        <f>IF(Q32="-","",38-ROW()-COUNTIF(Q32:Q$37,"-"))</f>
        <v>4</v>
      </c>
      <c r="S32" s="16">
        <f>IF(Q32="","",IF(Q32="-","-",SUM(Q$7:Q32)))</f>
        <v>753</v>
      </c>
      <c r="T32" s="28"/>
      <c r="U32" s="13">
        <f t="shared" si="1"/>
        <v>76.91521961184883</v>
      </c>
      <c r="V32" s="30"/>
      <c r="W32" s="23"/>
      <c r="X32" s="23"/>
      <c r="Y32" s="23"/>
    </row>
    <row r="33" spans="2:25" ht="22.5" customHeight="1">
      <c r="B33" s="4">
        <v>27</v>
      </c>
      <c r="C33" s="16">
        <v>207</v>
      </c>
      <c r="D33" s="28">
        <f>IF(C33="-","",COUNT(C33:C$37))</f>
        <v>3</v>
      </c>
      <c r="E33" s="16">
        <f>IF(C33="","",IF(C33="-","-",SUM(C$7:C33)))</f>
        <v>1830</v>
      </c>
      <c r="F33" s="28"/>
      <c r="G33" s="16" t="s">
        <v>8</v>
      </c>
      <c r="H33" s="28">
        <f>IF(G33="-","",38-ROW()-COUNTIF(G33:G$37,"-"))</f>
      </c>
      <c r="I33" s="16" t="str">
        <f>IF(G33="","",IF(G33="-","-",SUM(G$7:G33)))</f>
        <v>-</v>
      </c>
      <c r="J33" s="28"/>
      <c r="K33" s="13" t="str">
        <f t="shared" si="0"/>
        <v>-</v>
      </c>
      <c r="L33" s="17"/>
      <c r="M33" s="16">
        <v>125</v>
      </c>
      <c r="N33" s="28">
        <f>IF(M33="-","",COUNT(M33:M$37))</f>
        <v>3</v>
      </c>
      <c r="O33" s="16">
        <f>IF(M33="","",IF(M33="-","-",SUM(M$7:M33)))</f>
        <v>1104</v>
      </c>
      <c r="P33" s="28">
        <f>IF(O33="-","",COUNT($C33:O$37))</f>
        <v>30</v>
      </c>
      <c r="Q33" s="16" t="s">
        <v>7</v>
      </c>
      <c r="R33" s="28">
        <f>IF(Q33="-","",38-ROW()-COUNTIF(Q33:Q$37,"-"))</f>
      </c>
      <c r="S33" s="16" t="str">
        <f>IF(Q33="","",IF(Q33="-","-",SUM(Q$7:Q33)))</f>
        <v>-</v>
      </c>
      <c r="T33" s="28"/>
      <c r="U33" s="13" t="str">
        <f t="shared" si="1"/>
        <v>-</v>
      </c>
      <c r="V33" s="30"/>
      <c r="W33" s="23"/>
      <c r="X33" s="23"/>
      <c r="Y33" s="23"/>
    </row>
    <row r="34" spans="2:25" ht="22.5" customHeight="1">
      <c r="B34" s="4">
        <v>28</v>
      </c>
      <c r="C34" s="16" t="s">
        <v>7</v>
      </c>
      <c r="D34" s="28">
        <f>IF(C34="-","",COUNT(C34:C$37))</f>
      </c>
      <c r="E34" s="16" t="str">
        <f>IF(C34="","",IF(C34="-","-",SUM(C$7:C34)))</f>
        <v>-</v>
      </c>
      <c r="F34" s="28"/>
      <c r="G34" s="39" t="s">
        <v>8</v>
      </c>
      <c r="H34" s="28">
        <f>IF(G34="-","",38-ROW()-COUNTIF(G34:G$37,"-"))</f>
      </c>
      <c r="I34" s="16" t="str">
        <f>IF(G34="","",IF(G34="-","-",SUM(G$7:G34)))</f>
        <v>-</v>
      </c>
      <c r="J34" s="28"/>
      <c r="K34" s="13" t="str">
        <f t="shared" si="0"/>
        <v>-</v>
      </c>
      <c r="L34" s="17"/>
      <c r="M34" s="16" t="s">
        <v>7</v>
      </c>
      <c r="N34" s="28">
        <f>IF(M34="-","",COUNT(M34:M$37))</f>
      </c>
      <c r="O34" s="16" t="str">
        <f>IF(M34="","",IF(M34="-","-",SUM(M$7:M34)))</f>
        <v>-</v>
      </c>
      <c r="P34" s="28">
        <f>IF(O34="-","",COUNT($C34:O$37))</f>
      </c>
      <c r="Q34" s="16" t="s">
        <v>7</v>
      </c>
      <c r="R34" s="28">
        <f>IF(Q34="-","",38-ROW()-COUNTIF(Q34:Q$37,"-"))</f>
      </c>
      <c r="S34" s="16" t="str">
        <f>IF(Q34="","",IF(Q34="-","-",SUM(Q$7:Q34)))</f>
        <v>-</v>
      </c>
      <c r="T34" s="28"/>
      <c r="U34" s="13" t="str">
        <f t="shared" si="1"/>
        <v>-</v>
      </c>
      <c r="V34" s="30"/>
      <c r="W34" s="23"/>
      <c r="X34" s="23"/>
      <c r="Y34" s="23"/>
    </row>
    <row r="35" spans="2:25" ht="22.5" customHeight="1">
      <c r="B35" s="4">
        <v>29</v>
      </c>
      <c r="C35" s="16" t="s">
        <v>7</v>
      </c>
      <c r="D35" s="28">
        <f>IF(C35="-","",COUNT(C35:C$37))</f>
      </c>
      <c r="E35" s="16" t="str">
        <f>IF(C35="","",IF(C35="-","-",SUM(C$7:C35)))</f>
        <v>-</v>
      </c>
      <c r="F35" s="28"/>
      <c r="G35" s="39">
        <v>94</v>
      </c>
      <c r="H35" s="37">
        <f>IF(G35="-","",38-ROW()-COUNTIF(G35:G$37,"-"))</f>
        <v>3</v>
      </c>
      <c r="I35" s="16">
        <f>IF(G35="","",IF(G35="-","-",SUM(G$7:G35)))</f>
        <v>1398</v>
      </c>
      <c r="J35" s="28"/>
      <c r="K35" s="13">
        <f t="shared" si="0"/>
        <v>76.39344262295083</v>
      </c>
      <c r="L35" s="17"/>
      <c r="M35" s="16" t="s">
        <v>7</v>
      </c>
      <c r="N35" s="28">
        <f>IF(M35="-","",COUNT(M35:M$37))</f>
      </c>
      <c r="O35" s="16" t="str">
        <f>IF(M35="","",IF(M35="-","-",SUM(M$7:M35)))</f>
        <v>-</v>
      </c>
      <c r="P35" s="28">
        <f>IF(O35="-","",COUNT($C35:O$37))</f>
      </c>
      <c r="Q35" s="22">
        <v>93</v>
      </c>
      <c r="R35" s="28">
        <f>IF(Q35="-","",38-ROW()-COUNTIF(Q35:Q$37,"-"))</f>
        <v>3</v>
      </c>
      <c r="S35" s="16">
        <f>IF(Q35="","",IF(Q35="-","-",SUM(Q$7:Q35)))</f>
        <v>846</v>
      </c>
      <c r="T35" s="28"/>
      <c r="U35" s="13">
        <f t="shared" si="1"/>
        <v>76.63043478260869</v>
      </c>
      <c r="V35" s="30"/>
      <c r="W35" s="23"/>
      <c r="X35" s="23"/>
      <c r="Y35" s="23"/>
    </row>
    <row r="36" spans="2:25" ht="22.5" customHeight="1">
      <c r="B36" s="4">
        <v>30</v>
      </c>
      <c r="C36" s="16">
        <v>269</v>
      </c>
      <c r="D36" s="28">
        <f>IF(C36="-","",COUNT(C36:C$37))</f>
        <v>2</v>
      </c>
      <c r="E36" s="16">
        <f>IF(C36="","",IF(C36="-","-",SUM(C$7:C36)))</f>
        <v>2099</v>
      </c>
      <c r="F36" s="28"/>
      <c r="G36" s="39">
        <v>180</v>
      </c>
      <c r="H36" s="28">
        <f>IF(G36="-","",38-ROW()-COUNTIF(G36:G$37,"-"))</f>
        <v>2</v>
      </c>
      <c r="I36" s="16">
        <f>IF(G36="","",IF(G36="-","-",SUM(G$7:G36)))</f>
        <v>1578</v>
      </c>
      <c r="J36" s="28"/>
      <c r="K36" s="13">
        <f t="shared" si="0"/>
        <v>75.1786565030967</v>
      </c>
      <c r="L36" s="17"/>
      <c r="M36" s="16">
        <v>135</v>
      </c>
      <c r="N36" s="28">
        <f>IF(M36="-","",COUNT(M36:M$37))</f>
        <v>2</v>
      </c>
      <c r="O36" s="16">
        <f>IF(M36="","",IF(M36="-","-",SUM(M$7:M36)))</f>
        <v>1239</v>
      </c>
      <c r="P36" s="28">
        <f>IF(O36="-","",COUNT($C36:O$37))</f>
        <v>20</v>
      </c>
      <c r="Q36" s="16">
        <v>133</v>
      </c>
      <c r="R36" s="28">
        <f>IF(Q36="-","",38-ROW()-COUNTIF(Q36:Q$37,"-"))</f>
        <v>2</v>
      </c>
      <c r="S36" s="16">
        <f>IF(Q36="","",IF(Q36="-","-",SUM(Q$7:Q36)))</f>
        <v>979</v>
      </c>
      <c r="T36" s="28"/>
      <c r="U36" s="13">
        <f t="shared" si="1"/>
        <v>79.01533494753834</v>
      </c>
      <c r="V36" s="30"/>
      <c r="W36" s="23"/>
      <c r="X36" s="23"/>
      <c r="Y36" s="23"/>
    </row>
    <row r="37" spans="2:25" ht="22.5" customHeight="1">
      <c r="B37" s="5">
        <v>31</v>
      </c>
      <c r="C37" s="19">
        <v>268</v>
      </c>
      <c r="D37" s="31">
        <f>IF(C37="-","",COUNT(C37:C$37))</f>
        <v>1</v>
      </c>
      <c r="E37" s="19">
        <f>IF(C37="","",IF(C37="-","-",SUM(C$7:C37)))</f>
        <v>2367</v>
      </c>
      <c r="F37" s="31"/>
      <c r="G37" s="32">
        <v>219</v>
      </c>
      <c r="H37" s="33">
        <f>IF(G37="-","",38-ROW()-COUNTIF(G37:G$37,"-"))</f>
        <v>1</v>
      </c>
      <c r="I37" s="32">
        <f>IF(G37="","",IF(G37="-","-",SUM(G$7:G37)))</f>
        <v>1797</v>
      </c>
      <c r="J37" s="31"/>
      <c r="K37" s="14">
        <f t="shared" si="0"/>
        <v>75.91888466413181</v>
      </c>
      <c r="L37" s="20"/>
      <c r="M37" s="19">
        <v>325</v>
      </c>
      <c r="N37" s="31">
        <f>IF(M37="-","",COUNT(M37:M$37))</f>
        <v>1</v>
      </c>
      <c r="O37" s="19">
        <f>IF(M37="","",IF(M37="-","-",SUM(M$7:M37)))</f>
        <v>1564</v>
      </c>
      <c r="P37" s="31">
        <f>IF(O37="-","",COUNT($C37:O$37))</f>
        <v>10</v>
      </c>
      <c r="Q37" s="32">
        <v>188</v>
      </c>
      <c r="R37" s="33">
        <f>IF(Q37="-","",38-ROW()-COUNTIF(Q37:Q$37,"-"))</f>
        <v>1</v>
      </c>
      <c r="S37" s="19">
        <f>IF(Q37="","",IF(Q37="-","-",SUM(Q$7:Q37)))</f>
        <v>1167</v>
      </c>
      <c r="T37" s="31"/>
      <c r="U37" s="14">
        <f t="shared" si="1"/>
        <v>74.61636828644501</v>
      </c>
      <c r="V37" s="30"/>
      <c r="W37" s="23"/>
      <c r="X37" s="23"/>
      <c r="Y37" s="23"/>
    </row>
    <row r="38" spans="7:18" ht="3.75" customHeight="1">
      <c r="G38" s="34"/>
      <c r="H38" s="35"/>
      <c r="I38" s="36"/>
      <c r="Q38" s="36"/>
      <c r="R38" s="35"/>
    </row>
    <row r="39" spans="5:18" ht="13.5">
      <c r="E39" s="38"/>
      <c r="G39" s="38"/>
      <c r="H39" s="35"/>
      <c r="I39" s="38"/>
      <c r="J39" s="34"/>
      <c r="K39" s="42"/>
      <c r="M39" t="s">
        <v>11</v>
      </c>
      <c r="Q39" s="34"/>
      <c r="R39" s="35"/>
    </row>
  </sheetData>
  <sheetProtection/>
  <protectedRanges>
    <protectedRange sqref="H3" name="範囲6"/>
    <protectedRange sqref="C5:G5" name="範囲1_1"/>
    <protectedRange sqref="C7:C37" name="範囲1_3"/>
    <protectedRange sqref="Q7:Q34 G7:G34" name="範囲1_4"/>
    <protectedRange sqref="M7:M37" name="範囲1_5"/>
    <protectedRange sqref="Q35:Q37 G35:G37" name="範囲1_2"/>
  </protectedRanges>
  <mergeCells count="15">
    <mergeCell ref="Q5:T5"/>
    <mergeCell ref="M5:P5"/>
    <mergeCell ref="C5:F5"/>
    <mergeCell ref="G5:J5"/>
    <mergeCell ref="Q3:U3"/>
    <mergeCell ref="M4:U4"/>
    <mergeCell ref="C4:K4"/>
    <mergeCell ref="Q6:R6"/>
    <mergeCell ref="S6:T6"/>
    <mergeCell ref="C6:D6"/>
    <mergeCell ref="E6:F6"/>
    <mergeCell ref="G6:H6"/>
    <mergeCell ref="I6:J6"/>
    <mergeCell ref="M6:N6"/>
    <mergeCell ref="O6:P6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Y39"/>
  <sheetViews>
    <sheetView showGridLines="0" showRowColHeaders="0" showOutlineSymbols="0" zoomScalePageLayoutView="0" workbookViewId="0" topLeftCell="A12">
      <selection activeCell="A37" sqref="A37"/>
    </sheetView>
  </sheetViews>
  <sheetFormatPr defaultColWidth="9.00390625" defaultRowHeight="13.5"/>
  <cols>
    <col min="1" max="1" width="1.37890625" style="0" customWidth="1"/>
    <col min="2" max="2" width="3.50390625" style="0" customWidth="1"/>
    <col min="3" max="3" width="8.125" style="0" customWidth="1"/>
    <col min="4" max="4" width="1.25" style="25" customWidth="1"/>
    <col min="5" max="5" width="8.125" style="0" customWidth="1"/>
    <col min="6" max="6" width="1.25" style="27" customWidth="1"/>
    <col min="7" max="7" width="8.125" style="0" customWidth="1"/>
    <col min="8" max="8" width="1.25" style="25" customWidth="1"/>
    <col min="9" max="9" width="8.125" style="0" customWidth="1"/>
    <col min="10" max="10" width="1.25" style="0" customWidth="1"/>
    <col min="11" max="11" width="7.625" style="0" customWidth="1"/>
    <col min="12" max="12" width="1.37890625" style="0" customWidth="1"/>
    <col min="13" max="13" width="8.125" style="0" customWidth="1"/>
    <col min="14" max="14" width="1.25" style="25" customWidth="1"/>
    <col min="15" max="15" width="8.125" style="0" customWidth="1"/>
    <col min="16" max="16" width="1.25" style="0" customWidth="1"/>
    <col min="17" max="17" width="8.125" style="0" customWidth="1"/>
    <col min="18" max="18" width="1.25" style="25" customWidth="1"/>
    <col min="19" max="19" width="8.125" style="0" customWidth="1"/>
    <col min="20" max="20" width="1.25" style="0" customWidth="1"/>
    <col min="21" max="21" width="7.50390625" style="0" customWidth="1"/>
  </cols>
  <sheetData>
    <row r="1" spans="2:16" ht="17.25">
      <c r="B1" s="10"/>
      <c r="C1" s="10"/>
      <c r="D1" s="10"/>
      <c r="E1" s="10"/>
      <c r="F1" s="24"/>
      <c r="G1" s="10"/>
      <c r="H1" s="7"/>
      <c r="I1" s="7"/>
      <c r="J1" s="7"/>
      <c r="K1" s="7"/>
      <c r="L1" s="7"/>
      <c r="M1" s="7"/>
      <c r="N1" s="7"/>
      <c r="O1" s="7"/>
      <c r="P1" s="7"/>
    </row>
    <row r="2" spans="2:21" ht="24.75" customHeight="1">
      <c r="B2" s="8"/>
      <c r="C2" s="8"/>
      <c r="D2" s="8"/>
      <c r="E2" s="8"/>
      <c r="F2" s="26"/>
      <c r="G2" s="8"/>
      <c r="H2" s="7"/>
      <c r="I2" s="7"/>
      <c r="J2" s="7"/>
      <c r="K2" s="7"/>
      <c r="L2" s="7"/>
      <c r="M2" s="7"/>
      <c r="N2" s="7"/>
      <c r="O2" s="7"/>
      <c r="P2" s="7"/>
      <c r="Q2" s="9"/>
      <c r="R2" s="9"/>
      <c r="S2" s="9"/>
      <c r="T2" s="9"/>
      <c r="U2" s="9"/>
    </row>
    <row r="3" spans="17:21" ht="24.75" customHeight="1">
      <c r="Q3" s="51" t="s">
        <v>0</v>
      </c>
      <c r="R3" s="51"/>
      <c r="S3" s="51"/>
      <c r="T3" s="51"/>
      <c r="U3" s="51"/>
    </row>
    <row r="4" spans="3:21" ht="22.5" customHeight="1">
      <c r="C4" s="52" t="s">
        <v>5</v>
      </c>
      <c r="D4" s="53"/>
      <c r="E4" s="53"/>
      <c r="F4" s="53"/>
      <c r="G4" s="53"/>
      <c r="H4" s="53"/>
      <c r="I4" s="53"/>
      <c r="J4" s="53"/>
      <c r="K4" s="54"/>
      <c r="L4" s="11"/>
      <c r="M4" s="52" t="s">
        <v>6</v>
      </c>
      <c r="N4" s="53"/>
      <c r="O4" s="53"/>
      <c r="P4" s="53"/>
      <c r="Q4" s="53"/>
      <c r="R4" s="53"/>
      <c r="S4" s="53"/>
      <c r="T4" s="53"/>
      <c r="U4" s="54"/>
    </row>
    <row r="5" spans="2:21" ht="22.5" customHeight="1">
      <c r="B5" s="1"/>
      <c r="C5" s="48" t="s">
        <v>9</v>
      </c>
      <c r="D5" s="50"/>
      <c r="E5" s="50"/>
      <c r="F5" s="49"/>
      <c r="G5" s="48" t="s">
        <v>10</v>
      </c>
      <c r="H5" s="50"/>
      <c r="I5" s="50"/>
      <c r="J5" s="49"/>
      <c r="K5" s="21" t="s">
        <v>1</v>
      </c>
      <c r="L5" s="6"/>
      <c r="M5" s="48" t="str">
        <f>C5</f>
        <v>令和5年</v>
      </c>
      <c r="N5" s="50"/>
      <c r="O5" s="50"/>
      <c r="P5" s="49"/>
      <c r="Q5" s="48" t="str">
        <f>G5</f>
        <v>令和6年</v>
      </c>
      <c r="R5" s="50"/>
      <c r="S5" s="50"/>
      <c r="T5" s="49"/>
      <c r="U5" s="21" t="s">
        <v>1</v>
      </c>
    </row>
    <row r="6" spans="2:21" ht="22.5" customHeight="1">
      <c r="B6" s="2"/>
      <c r="C6" s="46" t="s">
        <v>3</v>
      </c>
      <c r="D6" s="47"/>
      <c r="E6" s="48" t="s">
        <v>4</v>
      </c>
      <c r="F6" s="49"/>
      <c r="G6" s="46" t="s">
        <v>3</v>
      </c>
      <c r="H6" s="47"/>
      <c r="I6" s="48" t="s">
        <v>2</v>
      </c>
      <c r="J6" s="49"/>
      <c r="K6" s="12"/>
      <c r="L6" s="6"/>
      <c r="M6" s="46" t="s">
        <v>3</v>
      </c>
      <c r="N6" s="47"/>
      <c r="O6" s="48" t="s">
        <v>4</v>
      </c>
      <c r="P6" s="49"/>
      <c r="Q6" s="46" t="s">
        <v>3</v>
      </c>
      <c r="R6" s="47"/>
      <c r="S6" s="48" t="s">
        <v>2</v>
      </c>
      <c r="T6" s="49"/>
      <c r="U6" s="12"/>
    </row>
    <row r="7" spans="2:25" ht="22.5" customHeight="1">
      <c r="B7" s="3">
        <v>1</v>
      </c>
      <c r="C7" s="15">
        <v>63</v>
      </c>
      <c r="D7" s="28">
        <f>IF(C7="-","",COUNT(C7:C$37))</f>
        <v>19</v>
      </c>
      <c r="E7" s="16">
        <f>IF(C7="","",IF(C7="-","-",SUM(C$7:C7)))</f>
        <v>63</v>
      </c>
      <c r="F7" s="28"/>
      <c r="G7" s="15">
        <v>45</v>
      </c>
      <c r="H7" s="28">
        <f>IF(G7="-","",38-ROW()-COUNTIF(G7:G$37,"-"))</f>
        <v>19</v>
      </c>
      <c r="I7" s="16">
        <f>IF(G7="","",IF(G7="-","-",SUM(G$7:G7)))</f>
        <v>45</v>
      </c>
      <c r="J7" s="28"/>
      <c r="K7" s="13">
        <f aca="true" t="shared" si="0" ref="K7:K37">IF(G7="","",IF(G7="-","-",IF(H7&gt;MAX(D$7:D$37),"-",IF(VLOOKUP(H7,D$7:E$37,2,FALSE)=0,"---.- ",I7/VLOOKUP(H7,D$7:E$37,2,FALSE)*100))))</f>
        <v>71.42857142857143</v>
      </c>
      <c r="L7" s="17"/>
      <c r="M7" s="15">
        <v>25</v>
      </c>
      <c r="N7" s="28">
        <f>IF(M7="-","",COUNT(M7:M$37))</f>
        <v>19</v>
      </c>
      <c r="O7" s="16">
        <f>IF(M7="","",IF(M7="-","-",SUM(M$7:M7)))</f>
        <v>25</v>
      </c>
      <c r="P7" s="28">
        <f>IF(O7="-","",COUNT($M7:M$37))</f>
        <v>19</v>
      </c>
      <c r="Q7" s="15">
        <v>52</v>
      </c>
      <c r="R7" s="28">
        <f>IF(Q7="-","",38-ROW()-COUNTIF(Q7:Q$37,"-"))</f>
        <v>19</v>
      </c>
      <c r="S7" s="16">
        <f>IF(Q7="","",IF(Q7="-","-",SUM(Q$7:Q7)))</f>
        <v>52</v>
      </c>
      <c r="T7" s="28"/>
      <c r="U7" s="13">
        <f aca="true" t="shared" si="1" ref="U7:U37">IF(Q7="","",IF(Q7="-","-",IF(R7&gt;MAX(N$7:N$37),"-",IF(VLOOKUP(R7,N$7:O$37,2,FALSE)=0,"---.- ",S7/VLOOKUP(R7,N$7:O$37,2,FALSE)*100))))</f>
        <v>208</v>
      </c>
      <c r="W7" s="23"/>
      <c r="X7" s="23"/>
      <c r="Y7" s="23"/>
    </row>
    <row r="8" spans="2:25" ht="22.5" customHeight="1">
      <c r="B8" s="4">
        <v>2</v>
      </c>
      <c r="C8" s="16">
        <v>38</v>
      </c>
      <c r="D8" s="28">
        <f>IF(C8="-","",COUNT(C8:C$37))</f>
        <v>18</v>
      </c>
      <c r="E8" s="16">
        <f>IF(C8="","",IF(C8="-","-",SUM(C$7:C8)))</f>
        <v>101</v>
      </c>
      <c r="F8" s="28"/>
      <c r="G8" s="16">
        <v>44</v>
      </c>
      <c r="H8" s="28">
        <f>IF(G8="-","",38-ROW()-COUNTIF(G8:G$37,"-"))</f>
        <v>18</v>
      </c>
      <c r="I8" s="16">
        <f>IF(G8="","",IF(G8="-","-",SUM(G$7:G8)))</f>
        <v>89</v>
      </c>
      <c r="J8" s="28"/>
      <c r="K8" s="13">
        <f t="shared" si="0"/>
        <v>88.11881188118812</v>
      </c>
      <c r="L8" s="17"/>
      <c r="M8" s="16">
        <v>17</v>
      </c>
      <c r="N8" s="28">
        <f>IF(M8="-","",COUNT(M8:M$37))</f>
        <v>18</v>
      </c>
      <c r="O8" s="16">
        <f>IF(M8="","",IF(M8="-","-",SUM(M$7:M8)))</f>
        <v>42</v>
      </c>
      <c r="P8" s="28">
        <f>IF(O8="-","",COUNT($C8:O$37))</f>
        <v>180</v>
      </c>
      <c r="Q8" s="16">
        <v>48</v>
      </c>
      <c r="R8" s="28">
        <f>IF(Q8="-","",38-ROW()-COUNTIF(Q8:Q$37,"-"))</f>
        <v>18</v>
      </c>
      <c r="S8" s="16">
        <f>IF(Q8="","",IF(Q8="-","-",SUM(Q$7:Q8)))</f>
        <v>100</v>
      </c>
      <c r="T8" s="28"/>
      <c r="U8" s="13">
        <f t="shared" si="1"/>
        <v>238.0952380952381</v>
      </c>
      <c r="W8" s="23"/>
      <c r="X8" s="23"/>
      <c r="Y8" s="23"/>
    </row>
    <row r="9" spans="2:25" ht="22.5" customHeight="1">
      <c r="B9" s="4">
        <v>3</v>
      </c>
      <c r="C9" s="16">
        <v>62</v>
      </c>
      <c r="D9" s="28">
        <f>IF(C9="-","",COUNT(C9:C$37))</f>
        <v>17</v>
      </c>
      <c r="E9" s="16">
        <f>IF(C9="","",IF(C9="-","-",SUM(C$7:C9)))</f>
        <v>163</v>
      </c>
      <c r="F9" s="28"/>
      <c r="G9" s="16" t="s">
        <v>8</v>
      </c>
      <c r="H9" s="28">
        <f>IF(G9="-","",38-ROW()-COUNTIF(G9:G$37,"-"))</f>
      </c>
      <c r="I9" s="16" t="str">
        <f>IF(G9="","",IF(G9="-","-",SUM(G$7:G9)))</f>
        <v>-</v>
      </c>
      <c r="J9" s="28"/>
      <c r="K9" s="13" t="str">
        <f t="shared" si="0"/>
        <v>-</v>
      </c>
      <c r="L9" s="17"/>
      <c r="M9" s="16">
        <v>35</v>
      </c>
      <c r="N9" s="28">
        <f>IF(M9="-","",COUNT(M9:M$37))</f>
        <v>17</v>
      </c>
      <c r="O9" s="16">
        <f>IF(M9="","",IF(M9="-","-",SUM(M$7:M9)))</f>
        <v>77</v>
      </c>
      <c r="P9" s="28">
        <f>IF(O9="-","",COUNT($C9:O$37))</f>
        <v>170</v>
      </c>
      <c r="Q9" s="16" t="s">
        <v>8</v>
      </c>
      <c r="R9" s="28">
        <f>IF(Q9="-","",38-ROW()-COUNTIF(Q9:Q$37,"-"))</f>
      </c>
      <c r="S9" s="16" t="str">
        <f>IF(Q9="","",IF(Q9="-","-",SUM(Q$7:Q9)))</f>
        <v>-</v>
      </c>
      <c r="T9" s="28"/>
      <c r="U9" s="13" t="str">
        <f t="shared" si="1"/>
        <v>-</v>
      </c>
      <c r="W9" s="23"/>
      <c r="X9" s="23"/>
      <c r="Y9" s="23"/>
    </row>
    <row r="10" spans="2:25" ht="22.5" customHeight="1">
      <c r="B10" s="4">
        <v>4</v>
      </c>
      <c r="C10" s="16" t="s">
        <v>7</v>
      </c>
      <c r="D10" s="28">
        <f>IF(C10="-","",COUNT(C10:C$37))</f>
      </c>
      <c r="E10" s="16" t="str">
        <f>IF(C10="","",IF(C10="-","-",SUM(C$7:C10)))</f>
        <v>-</v>
      </c>
      <c r="F10" s="28"/>
      <c r="G10" s="16" t="s">
        <v>8</v>
      </c>
      <c r="H10" s="28">
        <f>IF(G10="-","",38-ROW()-COUNTIF(G10:G$37,"-"))</f>
      </c>
      <c r="I10" s="16" t="str">
        <f>IF(G10="","",IF(G10="-","-",SUM(G$7:G10)))</f>
        <v>-</v>
      </c>
      <c r="J10" s="29"/>
      <c r="K10" s="13" t="str">
        <f t="shared" si="0"/>
        <v>-</v>
      </c>
      <c r="L10" s="17"/>
      <c r="M10" s="16" t="s">
        <v>7</v>
      </c>
      <c r="N10" s="28">
        <f>IF(M10="-","",COUNT(M10:M$37))</f>
      </c>
      <c r="O10" s="16" t="str">
        <f>IF(M10="","",IF(M10="-","-",SUM(M$7:M10)))</f>
        <v>-</v>
      </c>
      <c r="P10" s="28">
        <f>IF(O10="-","",COUNT($C10:O$37))</f>
      </c>
      <c r="Q10" s="16" t="s">
        <v>8</v>
      </c>
      <c r="R10" s="28">
        <f>IF(Q10="-","",38-ROW()-COUNTIF(Q10:Q$37,"-"))</f>
      </c>
      <c r="S10" s="16" t="str">
        <f>IF(Q10="","",IF(Q10="-","-",SUM(Q$7:Q10)))</f>
        <v>-</v>
      </c>
      <c r="T10" s="29"/>
      <c r="U10" s="13" t="str">
        <f t="shared" si="1"/>
        <v>-</v>
      </c>
      <c r="W10" s="23"/>
      <c r="X10" s="23"/>
      <c r="Y10" s="23"/>
    </row>
    <row r="11" spans="2:25" ht="22.5" customHeight="1">
      <c r="B11" s="4">
        <v>5</v>
      </c>
      <c r="C11" s="16" t="s">
        <v>7</v>
      </c>
      <c r="D11" s="28">
        <f>IF(C11="-","",COUNT(C11:C$37))</f>
      </c>
      <c r="E11" s="16" t="str">
        <f>IF(C11="","",IF(C11="-","-",SUM(C$7:C11)))</f>
        <v>-</v>
      </c>
      <c r="F11" s="28"/>
      <c r="G11" s="16">
        <v>45</v>
      </c>
      <c r="H11" s="28">
        <f>IF(G11="-","",38-ROW()-COUNTIF(G11:G$37,"-"))</f>
        <v>17</v>
      </c>
      <c r="I11" s="16">
        <f>IF(G11="","",IF(G11="-","-",SUM(G$7:G11)))</f>
        <v>134</v>
      </c>
      <c r="J11" s="28"/>
      <c r="K11" s="13">
        <f t="shared" si="0"/>
        <v>82.20858895705521</v>
      </c>
      <c r="L11" s="17"/>
      <c r="M11" s="16" t="s">
        <v>7</v>
      </c>
      <c r="N11" s="28">
        <f>IF(M11="-","",COUNT(M11:M$37))</f>
      </c>
      <c r="O11" s="16" t="str">
        <f>IF(M11="","",IF(M11="-","-",SUM(M$7:M11)))</f>
        <v>-</v>
      </c>
      <c r="P11" s="28">
        <f>IF(O11="-","",COUNT($C11:O$37))</f>
      </c>
      <c r="Q11" s="16">
        <v>31</v>
      </c>
      <c r="R11" s="28">
        <f>IF(Q11="-","",38-ROW()-COUNTIF(Q11:Q$37,"-"))</f>
        <v>17</v>
      </c>
      <c r="S11" s="16">
        <f>IF(Q11="","",IF(Q11="-","-",SUM(Q$7:Q11)))</f>
        <v>131</v>
      </c>
      <c r="T11" s="28"/>
      <c r="U11" s="13">
        <f t="shared" si="1"/>
        <v>170.12987012987014</v>
      </c>
      <c r="W11" s="23"/>
      <c r="X11" s="23"/>
      <c r="Y11" s="23"/>
    </row>
    <row r="12" spans="2:25" ht="22.5" customHeight="1">
      <c r="B12" s="4">
        <v>6</v>
      </c>
      <c r="C12" s="16">
        <v>28</v>
      </c>
      <c r="D12" s="28">
        <f>IF(C12="-","",COUNT(C12:C$37))</f>
        <v>16</v>
      </c>
      <c r="E12" s="16">
        <f>IF(C12="","",IF(C12="-","-",SUM(C$7:C12)))</f>
        <v>191</v>
      </c>
      <c r="F12" s="28"/>
      <c r="G12" s="16">
        <v>45</v>
      </c>
      <c r="H12" s="28">
        <f>IF(G12="-","",38-ROW()-COUNTIF(G12:G$37,"-"))</f>
        <v>16</v>
      </c>
      <c r="I12" s="16">
        <f>IF(G12="","",IF(G12="-","-",SUM(G$7:G12)))</f>
        <v>179</v>
      </c>
      <c r="J12" s="28"/>
      <c r="K12" s="13">
        <f t="shared" si="0"/>
        <v>93.717277486911</v>
      </c>
      <c r="L12" s="17"/>
      <c r="M12" s="16">
        <v>35</v>
      </c>
      <c r="N12" s="28">
        <f>IF(M12="-","",COUNT(M12:M$37))</f>
        <v>16</v>
      </c>
      <c r="O12" s="16">
        <f>IF(M12="","",IF(M12="-","-",SUM(M$7:M12)))</f>
        <v>112</v>
      </c>
      <c r="P12" s="28">
        <f>IF(O12="-","",COUNT($C12:O$37))</f>
        <v>160</v>
      </c>
      <c r="Q12" s="16">
        <v>22</v>
      </c>
      <c r="R12" s="28">
        <f>IF(Q12="-","",38-ROW()-COUNTIF(Q12:Q$37,"-"))</f>
        <v>16</v>
      </c>
      <c r="S12" s="16">
        <f>IF(Q12="","",IF(Q12="-","-",SUM(Q$7:Q12)))</f>
        <v>153</v>
      </c>
      <c r="T12" s="28"/>
      <c r="U12" s="13">
        <f t="shared" si="1"/>
        <v>136.60714285714286</v>
      </c>
      <c r="W12" s="23"/>
      <c r="X12" s="23"/>
      <c r="Y12" s="23"/>
    </row>
    <row r="13" spans="2:25" ht="22.5" customHeight="1">
      <c r="B13" s="4">
        <v>7</v>
      </c>
      <c r="C13" s="16">
        <v>78</v>
      </c>
      <c r="D13" s="28">
        <f>IF(C13="-","",COUNT(C13:C$37))</f>
        <v>15</v>
      </c>
      <c r="E13" s="16">
        <f>IF(C13="","",IF(C13="-","-",SUM(C$7:C13)))</f>
        <v>269</v>
      </c>
      <c r="F13" s="28"/>
      <c r="G13" s="41">
        <v>45</v>
      </c>
      <c r="H13" s="28">
        <f>IF(G13="-","",38-ROW()-COUNTIF(G13:G$37,"-"))</f>
        <v>15</v>
      </c>
      <c r="I13" s="16">
        <f>IF(G13="","",IF(G13="-","-",SUM(G$7:G13)))</f>
        <v>224</v>
      </c>
      <c r="J13" s="28"/>
      <c r="K13" s="13">
        <f t="shared" si="0"/>
        <v>83.27137546468401</v>
      </c>
      <c r="L13" s="17"/>
      <c r="M13" s="16">
        <v>50</v>
      </c>
      <c r="N13" s="28">
        <f>IF(M13="-","",COUNT(M13:M$37))</f>
        <v>15</v>
      </c>
      <c r="O13" s="16">
        <f>IF(M13="","",IF(M13="-","-",SUM(M$7:M13)))</f>
        <v>162</v>
      </c>
      <c r="P13" s="28">
        <f>IF(O13="-","",COUNT($C13:O$37))</f>
        <v>150</v>
      </c>
      <c r="Q13" s="16">
        <v>14</v>
      </c>
      <c r="R13" s="28">
        <f>IF(Q13="-","",38-ROW()-COUNTIF(Q13:Q$37,"-"))</f>
        <v>15</v>
      </c>
      <c r="S13" s="16">
        <f>IF(Q13="","",IF(Q13="-","-",SUM(Q$7:Q13)))</f>
        <v>167</v>
      </c>
      <c r="T13" s="28"/>
      <c r="U13" s="13">
        <f t="shared" si="1"/>
        <v>103.08641975308642</v>
      </c>
      <c r="W13" s="23"/>
      <c r="X13" s="23"/>
      <c r="Y13" s="23"/>
    </row>
    <row r="14" spans="2:25" ht="22.5" customHeight="1">
      <c r="B14" s="4">
        <v>8</v>
      </c>
      <c r="C14" s="16">
        <v>60</v>
      </c>
      <c r="D14" s="28">
        <f>IF(C14="-","",COUNT(C14:C$37))</f>
        <v>14</v>
      </c>
      <c r="E14" s="16">
        <f>IF(C14="","",IF(C14="-","-",SUM(C$7:C14)))</f>
        <v>329</v>
      </c>
      <c r="F14" s="28"/>
      <c r="G14" s="16">
        <v>76</v>
      </c>
      <c r="H14" s="28">
        <f>IF(G14="-","",38-ROW()-COUNTIF(G14:G$37,"-"))</f>
        <v>14</v>
      </c>
      <c r="I14" s="16">
        <f>IF(G14="","",IF(G14="-","-",SUM(G$7:G14)))</f>
        <v>300</v>
      </c>
      <c r="J14" s="29"/>
      <c r="K14" s="13">
        <f t="shared" si="0"/>
        <v>91.1854103343465</v>
      </c>
      <c r="L14" s="17"/>
      <c r="M14" s="16">
        <v>44</v>
      </c>
      <c r="N14" s="28">
        <f>IF(M14="-","",COUNT(M14:M$37))</f>
        <v>14</v>
      </c>
      <c r="O14" s="16">
        <f>IF(M14="","",IF(M14="-","-",SUM(M$7:M14)))</f>
        <v>206</v>
      </c>
      <c r="P14" s="28">
        <f>IF(O14="-","",COUNT($C14:O$37))</f>
        <v>140</v>
      </c>
      <c r="Q14" s="16">
        <v>25</v>
      </c>
      <c r="R14" s="28">
        <f>IF(Q14="-","",38-ROW()-COUNTIF(Q14:Q$37,"-"))</f>
        <v>14</v>
      </c>
      <c r="S14" s="16">
        <f>IF(Q14="","",IF(Q14="-","-",SUM(Q$7:Q14)))</f>
        <v>192</v>
      </c>
      <c r="T14" s="29"/>
      <c r="U14" s="13">
        <f t="shared" si="1"/>
        <v>93.20388349514563</v>
      </c>
      <c r="W14" s="23"/>
      <c r="X14" s="23"/>
      <c r="Y14" s="23"/>
    </row>
    <row r="15" spans="2:25" ht="22.5" customHeight="1">
      <c r="B15" s="4">
        <v>9</v>
      </c>
      <c r="C15" s="16">
        <v>87</v>
      </c>
      <c r="D15" s="28">
        <f>IF(C15="-","",COUNT(C15:C$37))</f>
        <v>13</v>
      </c>
      <c r="E15" s="16">
        <f>IF(C15="","",IF(C15="-","-",SUM(C$7:C15)))</f>
        <v>416</v>
      </c>
      <c r="F15" s="28"/>
      <c r="G15" s="16">
        <v>123</v>
      </c>
      <c r="H15" s="28">
        <f>IF(G15="-","",38-ROW()-COUNTIF(G15:G$37,"-"))</f>
        <v>13</v>
      </c>
      <c r="I15" s="16">
        <f>IF(G15="","",IF(G15="-","-",SUM(G$7:G15)))</f>
        <v>423</v>
      </c>
      <c r="J15" s="28"/>
      <c r="K15" s="13">
        <f t="shared" si="0"/>
        <v>101.6826923076923</v>
      </c>
      <c r="L15" s="17"/>
      <c r="M15" s="16">
        <v>35</v>
      </c>
      <c r="N15" s="28">
        <f>IF(M15="-","",COUNT(M15:M$37))</f>
        <v>13</v>
      </c>
      <c r="O15" s="16">
        <f>IF(M15="","",IF(M15="-","-",SUM(M$7:M15)))</f>
        <v>241</v>
      </c>
      <c r="P15" s="28">
        <f>IF(O15="-","",COUNT($C15:O$37))</f>
        <v>130</v>
      </c>
      <c r="Q15" s="16">
        <v>77</v>
      </c>
      <c r="R15" s="28">
        <f>IF(Q15="-","",38-ROW()-COUNTIF(Q15:Q$37,"-"))</f>
        <v>13</v>
      </c>
      <c r="S15" s="16">
        <f>IF(Q15="","",IF(Q15="-","-",SUM(Q$7:Q15)))</f>
        <v>269</v>
      </c>
      <c r="T15" s="28"/>
      <c r="U15" s="13">
        <f t="shared" si="1"/>
        <v>111.61825726141079</v>
      </c>
      <c r="V15" s="30"/>
      <c r="W15" s="23"/>
      <c r="X15" s="23"/>
      <c r="Y15" s="23"/>
    </row>
    <row r="16" spans="2:25" ht="22.5" customHeight="1">
      <c r="B16" s="4">
        <v>10</v>
      </c>
      <c r="C16" s="16">
        <v>104</v>
      </c>
      <c r="D16" s="28">
        <f>IF(C16="-","",COUNT(C16:C$37))</f>
        <v>12</v>
      </c>
      <c r="E16" s="16">
        <f>IF(C16="","",IF(C16="-","-",SUM(C$7:C16)))</f>
        <v>520</v>
      </c>
      <c r="F16" s="28"/>
      <c r="G16" s="39" t="s">
        <v>8</v>
      </c>
      <c r="H16" s="28">
        <f>IF(G16="-","",38-ROW()-COUNTIF(G16:G$37,"-"))</f>
      </c>
      <c r="I16" s="16" t="str">
        <f>IF(G16="","",IF(G16="-","-",SUM(G$7:G16)))</f>
        <v>-</v>
      </c>
      <c r="J16" s="28"/>
      <c r="K16" s="13" t="str">
        <f t="shared" si="0"/>
        <v>-</v>
      </c>
      <c r="L16" s="17"/>
      <c r="M16" s="16">
        <v>76</v>
      </c>
      <c r="N16" s="28">
        <f>IF(M16="-","",COUNT(M16:M$37))</f>
        <v>12</v>
      </c>
      <c r="O16" s="16">
        <f>IF(M16="","",IF(M16="-","-",SUM(M$7:M16)))</f>
        <v>317</v>
      </c>
      <c r="P16" s="28">
        <f>IF(O16="-","",COUNT($C16:O$37))</f>
        <v>120</v>
      </c>
      <c r="Q16" s="39" t="s">
        <v>8</v>
      </c>
      <c r="R16" s="28">
        <f>IF(Q16="-","",38-ROW()-COUNTIF(Q16:Q$37,"-"))</f>
      </c>
      <c r="S16" s="16" t="str">
        <f>IF(Q16="","",IF(Q16="-","-",SUM(Q$7:Q16)))</f>
        <v>-</v>
      </c>
      <c r="T16" s="28"/>
      <c r="U16" s="13" t="str">
        <f t="shared" si="1"/>
        <v>-</v>
      </c>
      <c r="V16" s="30"/>
      <c r="W16" s="23"/>
      <c r="X16" s="23"/>
      <c r="Y16" s="23"/>
    </row>
    <row r="17" spans="2:25" ht="22.5" customHeight="1">
      <c r="B17" s="4">
        <v>11</v>
      </c>
      <c r="C17" s="16" t="s">
        <v>7</v>
      </c>
      <c r="D17" s="28">
        <f>IF(C17="-","",COUNT(C17:C$37))</f>
      </c>
      <c r="E17" s="16" t="str">
        <f>IF(C17="","",IF(C17="-","-",SUM(C$7:C17)))</f>
        <v>-</v>
      </c>
      <c r="F17" s="28"/>
      <c r="G17" s="16" t="s">
        <v>8</v>
      </c>
      <c r="H17" s="28">
        <f>IF(G17="-","",38-ROW()-COUNTIF(G17:G$37,"-"))</f>
      </c>
      <c r="I17" s="16" t="str">
        <f>IF(G17="","",IF(G17="-","-",SUM(G$7:G17)))</f>
        <v>-</v>
      </c>
      <c r="J17" s="28"/>
      <c r="K17" s="13" t="str">
        <f t="shared" si="0"/>
        <v>-</v>
      </c>
      <c r="L17" s="17"/>
      <c r="M17" s="16" t="s">
        <v>7</v>
      </c>
      <c r="N17" s="28">
        <f>IF(M17="-","",COUNT(M17:M$37))</f>
      </c>
      <c r="O17" s="16" t="str">
        <f>IF(M17="","",IF(M17="-","-",SUM(M$7:M17)))</f>
        <v>-</v>
      </c>
      <c r="P17" s="28">
        <f>IF(O17="-","",COUNT($C17:O$37))</f>
      </c>
      <c r="Q17" s="16" t="s">
        <v>8</v>
      </c>
      <c r="R17" s="28">
        <f>IF(Q17="-","",38-ROW()-COUNTIF(Q17:Q$37,"-"))</f>
      </c>
      <c r="S17" s="16" t="str">
        <f>IF(Q17="","",IF(Q17="-","-",SUM(Q$7:Q17)))</f>
        <v>-</v>
      </c>
      <c r="T17" s="28"/>
      <c r="U17" s="13" t="str">
        <f t="shared" si="1"/>
        <v>-</v>
      </c>
      <c r="V17" s="30"/>
      <c r="W17" s="23"/>
      <c r="X17" s="23"/>
      <c r="Y17" s="23"/>
    </row>
    <row r="18" spans="2:25" ht="22.5" customHeight="1">
      <c r="B18" s="4">
        <v>12</v>
      </c>
      <c r="C18" s="16" t="s">
        <v>7</v>
      </c>
      <c r="D18" s="28">
        <f>IF(C18="-","",COUNT(C18:C$37))</f>
      </c>
      <c r="E18" s="16" t="str">
        <f>IF(C18="","",IF(C18="-","-",SUM(C$7:C18)))</f>
        <v>-</v>
      </c>
      <c r="F18" s="28"/>
      <c r="G18" s="39" t="s">
        <v>8</v>
      </c>
      <c r="H18" s="28">
        <f>IF(G18="-","",38-ROW()-COUNTIF(G18:G$37,"-"))</f>
      </c>
      <c r="I18" s="16" t="str">
        <f>IF(G18="","",IF(G18="-","-",SUM(G$7:G18)))</f>
        <v>-</v>
      </c>
      <c r="J18" s="29"/>
      <c r="K18" s="13" t="str">
        <f t="shared" si="0"/>
        <v>-</v>
      </c>
      <c r="L18" s="17"/>
      <c r="M18" s="16" t="s">
        <v>7</v>
      </c>
      <c r="N18" s="28">
        <f>IF(M18="-","",COUNT(M18:M$37))</f>
      </c>
      <c r="O18" s="16" t="str">
        <f>IF(M18="","",IF(M18="-","-",SUM(M$7:M18)))</f>
        <v>-</v>
      </c>
      <c r="P18" s="28">
        <f>IF(O18="-","",COUNT($C18:O$37))</f>
      </c>
      <c r="Q18" s="39" t="s">
        <v>8</v>
      </c>
      <c r="R18" s="28">
        <f>IF(Q18="-","",38-ROW()-COUNTIF(Q18:Q$37,"-"))</f>
      </c>
      <c r="S18" s="16" t="str">
        <f>IF(Q18="","",IF(Q18="-","-",SUM(Q$7:Q18)))</f>
        <v>-</v>
      </c>
      <c r="T18" s="29"/>
      <c r="U18" s="13" t="str">
        <f t="shared" si="1"/>
        <v>-</v>
      </c>
      <c r="V18" s="30"/>
      <c r="W18" s="23"/>
      <c r="X18" s="23"/>
      <c r="Y18" s="23"/>
    </row>
    <row r="19" spans="2:25" ht="22.5" customHeight="1">
      <c r="B19" s="4">
        <v>13</v>
      </c>
      <c r="C19" s="16">
        <v>65</v>
      </c>
      <c r="D19" s="28">
        <f>IF(C19="-","",COUNT(C19:C$37))</f>
        <v>11</v>
      </c>
      <c r="E19" s="16">
        <f>IF(C19="","",IF(C19="-","-",SUM(C$7:C19)))</f>
        <v>585</v>
      </c>
      <c r="F19" s="28"/>
      <c r="G19" s="16">
        <v>83</v>
      </c>
      <c r="H19" s="28">
        <f>IF(G19="-","",38-ROW()-COUNTIF(G19:G$37,"-"))</f>
        <v>12</v>
      </c>
      <c r="I19" s="16">
        <f>IF(G19="","",IF(G19="-","-",SUM(G$7:G19)))</f>
        <v>506</v>
      </c>
      <c r="J19" s="28"/>
      <c r="K19" s="13">
        <f t="shared" si="0"/>
        <v>97.3076923076923</v>
      </c>
      <c r="L19" s="17"/>
      <c r="M19" s="16">
        <v>60</v>
      </c>
      <c r="N19" s="28">
        <f>IF(M19="-","",COUNT(M19:M$37))</f>
        <v>11</v>
      </c>
      <c r="O19" s="16">
        <f>IF(M19="","",IF(M19="-","-",SUM(M$7:M19)))</f>
        <v>377</v>
      </c>
      <c r="P19" s="28">
        <f>IF(O19="-","",COUNT($C19:O$37))</f>
        <v>114</v>
      </c>
      <c r="Q19" s="16">
        <v>31</v>
      </c>
      <c r="R19" s="28">
        <f>IF(Q19="-","",38-ROW()-COUNTIF(Q19:Q$37,"-"))</f>
        <v>12</v>
      </c>
      <c r="S19" s="16">
        <f>IF(Q19="","",IF(Q19="-","-",SUM(Q$7:Q19)))</f>
        <v>300</v>
      </c>
      <c r="T19" s="28"/>
      <c r="U19" s="13">
        <f t="shared" si="1"/>
        <v>94.6372239747634</v>
      </c>
      <c r="V19" s="30"/>
      <c r="W19" s="23"/>
      <c r="X19" s="23"/>
      <c r="Y19" s="23"/>
    </row>
    <row r="20" spans="2:25" ht="22.5" customHeight="1">
      <c r="B20" s="4">
        <v>14</v>
      </c>
      <c r="C20" s="16">
        <v>71</v>
      </c>
      <c r="D20" s="28">
        <f>IF(C20="-","",COUNT(C20:C$37))</f>
        <v>10</v>
      </c>
      <c r="E20" s="16">
        <f>IF(C20="","",IF(C20="-","-",SUM(C$7:C20)))</f>
        <v>656</v>
      </c>
      <c r="F20" s="28"/>
      <c r="G20" s="39">
        <v>90</v>
      </c>
      <c r="H20" s="28">
        <f>IF(G20="-","",38-ROW()-COUNTIF(G20:G$37,"-"))</f>
        <v>11</v>
      </c>
      <c r="I20" s="16">
        <f>IF(G20="","",IF(G20="-","-",SUM(G$7:G20)))</f>
        <v>596</v>
      </c>
      <c r="J20" s="28"/>
      <c r="K20" s="13">
        <f t="shared" si="0"/>
        <v>101.88034188034187</v>
      </c>
      <c r="L20" s="17"/>
      <c r="M20" s="16">
        <v>61</v>
      </c>
      <c r="N20" s="28">
        <f>IF(M20="-","",COUNT(M20:M$37))</f>
        <v>10</v>
      </c>
      <c r="O20" s="16">
        <f>IF(M20="","",IF(M20="-","-",SUM(M$7:M20)))</f>
        <v>438</v>
      </c>
      <c r="P20" s="28">
        <f>IF(O20="-","",COUNT($C20:O$37))</f>
        <v>104</v>
      </c>
      <c r="Q20" s="39">
        <v>48</v>
      </c>
      <c r="R20" s="28">
        <f>IF(Q20="-","",38-ROW()-COUNTIF(Q20:Q$37,"-"))</f>
        <v>11</v>
      </c>
      <c r="S20" s="16">
        <f>IF(Q20="","",IF(Q20="-","-",SUM(Q$7:Q20)))</f>
        <v>348</v>
      </c>
      <c r="T20" s="28"/>
      <c r="U20" s="13">
        <f t="shared" si="1"/>
        <v>92.3076923076923</v>
      </c>
      <c r="V20" s="30"/>
      <c r="W20" s="23"/>
      <c r="X20" s="23"/>
      <c r="Y20" s="23"/>
    </row>
    <row r="21" spans="2:25" ht="22.5" customHeight="1">
      <c r="B21" s="4">
        <v>15</v>
      </c>
      <c r="C21" s="16">
        <v>91</v>
      </c>
      <c r="D21" s="28">
        <f>IF(C21="-","",COUNT(C21:C$37))</f>
        <v>9</v>
      </c>
      <c r="E21" s="16">
        <f>IF(C21="","",IF(C21="-","-",SUM(C$7:C21)))</f>
        <v>747</v>
      </c>
      <c r="F21" s="28"/>
      <c r="G21" s="16">
        <v>103</v>
      </c>
      <c r="H21" s="28">
        <f>IF(G21="-","",38-ROW()-COUNTIF(G21:G$37,"-"))</f>
        <v>10</v>
      </c>
      <c r="I21" s="16">
        <f>IF(G21="","",IF(G21="-","-",SUM(G$7:G21)))</f>
        <v>699</v>
      </c>
      <c r="J21" s="28"/>
      <c r="K21" s="13">
        <f t="shared" si="0"/>
        <v>106.55487804878048</v>
      </c>
      <c r="L21" s="17"/>
      <c r="M21" s="16">
        <v>101</v>
      </c>
      <c r="N21" s="28">
        <f>IF(M21="-","",COUNT(M21:M$37))</f>
        <v>9</v>
      </c>
      <c r="O21" s="16">
        <f>IF(M21="","",IF(M21="-","-",SUM(M$7:M21)))</f>
        <v>539</v>
      </c>
      <c r="P21" s="28">
        <f>IF(O21="-","",COUNT($C21:O$37))</f>
        <v>94</v>
      </c>
      <c r="Q21" s="39">
        <v>66</v>
      </c>
      <c r="R21" s="28">
        <f>IF(Q21="-","",38-ROW()-COUNTIF(Q21:Q$37,"-"))</f>
        <v>10</v>
      </c>
      <c r="S21" s="16">
        <f>IF(Q21="","",IF(Q21="-","-",SUM(Q$7:Q21)))</f>
        <v>414</v>
      </c>
      <c r="T21" s="28"/>
      <c r="U21" s="13">
        <f t="shared" si="1"/>
        <v>94.52054794520548</v>
      </c>
      <c r="V21" s="30"/>
      <c r="W21" s="23"/>
      <c r="X21" s="23"/>
      <c r="Y21" s="23"/>
    </row>
    <row r="22" spans="2:25" ht="22.5" customHeight="1">
      <c r="B22" s="4">
        <v>16</v>
      </c>
      <c r="C22" s="16">
        <v>125</v>
      </c>
      <c r="D22" s="28">
        <f>IF(C22="-","",COUNT(C22:C$37))</f>
        <v>8</v>
      </c>
      <c r="E22" s="16">
        <f>IF(C22="","",IF(C22="-","-",SUM(C$7:C22)))</f>
        <v>872</v>
      </c>
      <c r="F22" s="28"/>
      <c r="G22" s="16">
        <v>146</v>
      </c>
      <c r="H22" s="37">
        <f>IF(G22="-","",38-ROW()-COUNTIF(G22:G$37,"-"))</f>
        <v>9</v>
      </c>
      <c r="I22" s="16">
        <f>IF(G22="","",IF(G22="-","-",SUM(G$7:G22)))</f>
        <v>845</v>
      </c>
      <c r="J22" s="28"/>
      <c r="K22" s="13">
        <f t="shared" si="0"/>
        <v>113.11914323962517</v>
      </c>
      <c r="L22" s="17"/>
      <c r="M22" s="22">
        <v>55</v>
      </c>
      <c r="N22" s="28">
        <f>IF(M22="-","",COUNT(M22:M$37))</f>
        <v>8</v>
      </c>
      <c r="O22" s="16">
        <f>IF(M22="","",IF(M22="-","-",SUM(M$7:M22)))</f>
        <v>594</v>
      </c>
      <c r="P22" s="28">
        <f>IF(O22="-","",COUNT($C22:O$37))</f>
        <v>84</v>
      </c>
      <c r="Q22" s="39">
        <v>41</v>
      </c>
      <c r="R22" s="28">
        <f>IF(Q22="-","",38-ROW()-COUNTIF(Q22:Q$37,"-"))</f>
        <v>9</v>
      </c>
      <c r="S22" s="16">
        <f>IF(Q22="","",IF(Q22="-","-",SUM(Q$7:Q22)))</f>
        <v>455</v>
      </c>
      <c r="T22" s="28"/>
      <c r="U22" s="13">
        <f t="shared" si="1"/>
        <v>84.4155844155844</v>
      </c>
      <c r="V22" s="30"/>
      <c r="W22" s="23"/>
      <c r="X22" s="23"/>
      <c r="Y22" s="23"/>
    </row>
    <row r="23" spans="2:25" ht="22.5" customHeight="1">
      <c r="B23" s="4">
        <v>17</v>
      </c>
      <c r="C23" s="16">
        <v>165</v>
      </c>
      <c r="D23" s="28">
        <f>IF(C23="-","",COUNT(C23:C$37))</f>
        <v>7</v>
      </c>
      <c r="E23" s="16">
        <f>IF(C23="","",IF(C23="-","-",SUM(C$7:C23)))</f>
        <v>1037</v>
      </c>
      <c r="F23" s="28"/>
      <c r="G23" s="39" t="s">
        <v>8</v>
      </c>
      <c r="H23" s="28">
        <f>IF(G23="-","",38-ROW()-COUNTIF(G23:G$37,"-"))</f>
      </c>
      <c r="I23" s="16" t="str">
        <f>IF(G23="","",IF(G23="-","-",SUM(G$7:G23)))</f>
        <v>-</v>
      </c>
      <c r="J23" s="28"/>
      <c r="K23" s="13" t="str">
        <f t="shared" si="0"/>
        <v>-</v>
      </c>
      <c r="L23" s="17"/>
      <c r="M23" s="16">
        <v>80</v>
      </c>
      <c r="N23" s="28">
        <f>IF(M23="-","",COUNT(M23:M$37))</f>
        <v>7</v>
      </c>
      <c r="O23" s="16">
        <f>IF(M23="","",IF(M23="-","-",SUM(M$7:M23)))</f>
        <v>674</v>
      </c>
      <c r="P23" s="28">
        <f>IF(O23="-","",COUNT($C23:O$37))</f>
        <v>74</v>
      </c>
      <c r="Q23" s="16" t="s">
        <v>8</v>
      </c>
      <c r="R23" s="28">
        <f>IF(Q23="-","",38-ROW()-COUNTIF(Q23:Q$37,"-"))</f>
      </c>
      <c r="S23" s="16" t="str">
        <f>IF(Q23="","",IF(Q23="-","-",SUM(Q$7:Q23)))</f>
        <v>-</v>
      </c>
      <c r="T23" s="28"/>
      <c r="U23" s="13" t="str">
        <f t="shared" si="1"/>
        <v>-</v>
      </c>
      <c r="V23" s="30"/>
      <c r="W23" s="23"/>
      <c r="X23" s="23"/>
      <c r="Y23" s="23"/>
    </row>
    <row r="24" spans="2:25" ht="22.5" customHeight="1">
      <c r="B24" s="4">
        <v>18</v>
      </c>
      <c r="C24" s="16" t="s">
        <v>7</v>
      </c>
      <c r="D24" s="28">
        <f>IF(C24="-","",COUNT(C24:C$37))</f>
      </c>
      <c r="E24" s="16" t="str">
        <f>IF(C24="","",IF(C24="-","-",SUM(C$7:C24)))</f>
        <v>-</v>
      </c>
      <c r="F24" s="28"/>
      <c r="G24" s="39" t="s">
        <v>8</v>
      </c>
      <c r="H24" s="28">
        <f>IF(G24="-","",38-ROW()-COUNTIF(G24:G$37,"-"))</f>
      </c>
      <c r="I24" s="16" t="str">
        <f>IF(G24="","",IF(G24="-","-",SUM(G$7:G24)))</f>
        <v>-</v>
      </c>
      <c r="J24" s="28"/>
      <c r="K24" s="13" t="str">
        <f t="shared" si="0"/>
        <v>-</v>
      </c>
      <c r="L24" s="17"/>
      <c r="M24" s="16" t="s">
        <v>7</v>
      </c>
      <c r="N24" s="28">
        <f>IF(M24="-","",COUNT(M24:M$37))</f>
      </c>
      <c r="O24" s="16" t="str">
        <f>IF(M24="","",IF(M24="-","-",SUM(M$7:M24)))</f>
        <v>-</v>
      </c>
      <c r="P24" s="28">
        <f>IF(O24="-","",COUNT($C24:O$37))</f>
      </c>
      <c r="Q24" s="16" t="s">
        <v>8</v>
      </c>
      <c r="R24" s="28">
        <f>IF(Q24="-","",38-ROW()-COUNTIF(Q24:Q$37,"-"))</f>
      </c>
      <c r="S24" s="16" t="str">
        <f>IF(Q24="","",IF(Q24="-","-",SUM(Q$7:Q24)))</f>
        <v>-</v>
      </c>
      <c r="T24" s="28"/>
      <c r="U24" s="13" t="str">
        <f t="shared" si="1"/>
        <v>-</v>
      </c>
      <c r="V24" s="30"/>
      <c r="W24" s="23"/>
      <c r="X24" s="23"/>
      <c r="Y24" s="23"/>
    </row>
    <row r="25" spans="2:25" ht="22.5" customHeight="1">
      <c r="B25" s="4">
        <v>19</v>
      </c>
      <c r="C25" s="16" t="s">
        <v>7</v>
      </c>
      <c r="D25" s="28">
        <f>IF(C25="-","",COUNT(C25:C$37))</f>
      </c>
      <c r="E25" s="16" t="str">
        <f>IF(C25="","",IF(C25="-","-",SUM(C$7:C25)))</f>
        <v>-</v>
      </c>
      <c r="F25" s="28"/>
      <c r="G25" s="16">
        <v>76</v>
      </c>
      <c r="H25" s="28">
        <f>IF(G25="-","",38-ROW()-COUNTIF(G25:G$37,"-"))</f>
        <v>8</v>
      </c>
      <c r="I25" s="16">
        <f>IF(G25="","",IF(G25="-","-",SUM(G$7:G25)))</f>
        <v>921</v>
      </c>
      <c r="J25" s="28"/>
      <c r="K25" s="13">
        <f t="shared" si="0"/>
        <v>105.61926605504588</v>
      </c>
      <c r="L25" s="17"/>
      <c r="M25" s="16" t="s">
        <v>7</v>
      </c>
      <c r="N25" s="28">
        <f>IF(M25="-","",COUNT(M25:M$37))</f>
      </c>
      <c r="O25" s="16" t="str">
        <f>IF(M25="","",IF(M25="-","-",SUM(M$7:M25)))</f>
        <v>-</v>
      </c>
      <c r="P25" s="28">
        <f>IF(O25="-","",COUNT($C25:O$37))</f>
      </c>
      <c r="Q25" s="16">
        <v>36</v>
      </c>
      <c r="R25" s="28">
        <f>IF(Q25="-","",38-ROW()-COUNTIF(Q25:Q$37,"-"))</f>
        <v>8</v>
      </c>
      <c r="S25" s="16">
        <f>IF(Q25="","",IF(Q25="-","-",SUM(Q$7:Q25)))</f>
        <v>491</v>
      </c>
      <c r="T25" s="28"/>
      <c r="U25" s="13">
        <f t="shared" si="1"/>
        <v>82.65993265993265</v>
      </c>
      <c r="V25" s="30"/>
      <c r="W25" s="23"/>
      <c r="X25" s="23"/>
      <c r="Y25" s="23"/>
    </row>
    <row r="26" spans="2:25" ht="22.5" customHeight="1">
      <c r="B26" s="4">
        <v>20</v>
      </c>
      <c r="C26" s="16">
        <v>205</v>
      </c>
      <c r="D26" s="28">
        <f>IF(C26="-","",COUNT(C26:C$37))</f>
        <v>6</v>
      </c>
      <c r="E26" s="16">
        <f>IF(C26="","",IF(C26="-","-",SUM(C$7:C26)))</f>
        <v>1242</v>
      </c>
      <c r="F26" s="28"/>
      <c r="G26" s="39">
        <v>192</v>
      </c>
      <c r="H26" s="28">
        <f>IF(G26="-","",38-ROW()-COUNTIF(G26:G$37,"-"))</f>
        <v>7</v>
      </c>
      <c r="I26" s="16">
        <f>IF(G26="","",IF(G26="-","-",SUM(G$7:G26)))</f>
        <v>1113</v>
      </c>
      <c r="J26" s="28"/>
      <c r="K26" s="13">
        <f t="shared" si="0"/>
        <v>107.3288331726133</v>
      </c>
      <c r="L26" s="17"/>
      <c r="M26" s="16">
        <v>134</v>
      </c>
      <c r="N26" s="28">
        <f>IF(M26="-","",COUNT(M26:M$37))</f>
        <v>6</v>
      </c>
      <c r="O26" s="16">
        <f>IF(M26="","",IF(M26="-","-",SUM(M$7:M26)))</f>
        <v>808</v>
      </c>
      <c r="P26" s="28">
        <f>IF(O26="-","",COUNT($C26:O$37))</f>
        <v>64</v>
      </c>
      <c r="Q26" s="16">
        <v>90</v>
      </c>
      <c r="R26" s="28">
        <f>IF(Q26="-","",38-ROW()-COUNTIF(Q26:Q$37,"-"))</f>
        <v>7</v>
      </c>
      <c r="S26" s="16">
        <f>IF(Q26="","",IF(Q26="-","-",SUM(Q$7:Q26)))</f>
        <v>581</v>
      </c>
      <c r="T26" s="28"/>
      <c r="U26" s="13">
        <f t="shared" si="1"/>
        <v>86.20178041543026</v>
      </c>
      <c r="V26" s="30"/>
      <c r="W26" s="23"/>
      <c r="X26" s="23"/>
      <c r="Y26" s="23"/>
    </row>
    <row r="27" spans="2:25" ht="22.5" customHeight="1">
      <c r="B27" s="4">
        <v>21</v>
      </c>
      <c r="C27" s="16">
        <v>128</v>
      </c>
      <c r="D27" s="28">
        <f>IF(C27="-","",COUNT(C27:C$37))</f>
        <v>5</v>
      </c>
      <c r="E27" s="16">
        <f>IF(C27="","",IF(C27="-","-",SUM(C$7:C27)))</f>
        <v>1370</v>
      </c>
      <c r="F27" s="28"/>
      <c r="G27" s="16">
        <v>91</v>
      </c>
      <c r="H27" s="28">
        <f>IF(G27="-","",38-ROW()-COUNTIF(G27:G$37,"-"))</f>
        <v>6</v>
      </c>
      <c r="I27" s="16">
        <f>IF(G27="","",IF(G27="-","-",SUM(G$7:G27)))</f>
        <v>1204</v>
      </c>
      <c r="J27" s="28"/>
      <c r="K27" s="13">
        <f t="shared" si="0"/>
        <v>96.94041867954911</v>
      </c>
      <c r="L27" s="17"/>
      <c r="M27" s="16">
        <v>78</v>
      </c>
      <c r="N27" s="28">
        <f>IF(M27="-","",COUNT(M27:M$37))</f>
        <v>5</v>
      </c>
      <c r="O27" s="16">
        <f>IF(M27="","",IF(M27="-","-",SUM(M$7:M27)))</f>
        <v>886</v>
      </c>
      <c r="P27" s="28">
        <f>IF(O27="-","",COUNT($C27:O$37))</f>
        <v>54</v>
      </c>
      <c r="Q27" s="16">
        <v>42</v>
      </c>
      <c r="R27" s="28">
        <f>IF(Q27="-","",38-ROW()-COUNTIF(Q27:Q$37,"-"))</f>
        <v>6</v>
      </c>
      <c r="S27" s="16">
        <f>IF(Q27="","",IF(Q27="-","-",SUM(Q$7:Q27)))</f>
        <v>623</v>
      </c>
      <c r="T27" s="28"/>
      <c r="U27" s="13">
        <f t="shared" si="1"/>
        <v>77.10396039603961</v>
      </c>
      <c r="V27" s="30"/>
      <c r="W27" s="23"/>
      <c r="X27" s="23"/>
      <c r="Y27" s="23"/>
    </row>
    <row r="28" spans="2:25" ht="22.5" customHeight="1">
      <c r="B28" s="4">
        <v>22</v>
      </c>
      <c r="C28" s="16">
        <v>150</v>
      </c>
      <c r="D28" s="28">
        <f>IF(C28="-","",COUNT(C28:C$37))</f>
        <v>4</v>
      </c>
      <c r="E28" s="16">
        <f>IF(C28="","",IF(C28="-","-",SUM(C$7:C28)))</f>
        <v>1520</v>
      </c>
      <c r="F28" s="28"/>
      <c r="G28" s="39">
        <v>183</v>
      </c>
      <c r="H28" s="28">
        <f>IF(G28="-","",38-ROW()-COUNTIF(G28:G$37,"-"))</f>
        <v>5</v>
      </c>
      <c r="I28" s="16">
        <f>IF(G28="","",IF(G28="-","-",SUM(G$7:G28)))</f>
        <v>1387</v>
      </c>
      <c r="J28" s="28"/>
      <c r="K28" s="13">
        <f t="shared" si="0"/>
        <v>101.24087591240875</v>
      </c>
      <c r="L28" s="17"/>
      <c r="M28" s="16">
        <v>73</v>
      </c>
      <c r="N28" s="28">
        <f>IF(M28="-","",COUNT(M28:M$37))</f>
        <v>4</v>
      </c>
      <c r="O28" s="16">
        <f>IF(M28="","",IF(M28="-","-",SUM(M$7:M28)))</f>
        <v>959</v>
      </c>
      <c r="P28" s="28">
        <f>IF(O28="-","",COUNT($C28:O$37))</f>
        <v>44</v>
      </c>
      <c r="Q28" s="16">
        <v>148</v>
      </c>
      <c r="R28" s="28">
        <f>IF(Q28="-","",38-ROW()-COUNTIF(Q28:Q$37,"-"))</f>
        <v>5</v>
      </c>
      <c r="S28" s="16">
        <f>IF(Q28="","",IF(Q28="-","-",SUM(Q$7:Q28)))</f>
        <v>771</v>
      </c>
      <c r="T28" s="28"/>
      <c r="U28" s="13">
        <f t="shared" si="1"/>
        <v>87.02031602708804</v>
      </c>
      <c r="V28" s="30"/>
      <c r="W28" s="23"/>
      <c r="X28" s="23"/>
      <c r="Y28" s="23"/>
    </row>
    <row r="29" spans="2:25" ht="22.5" customHeight="1">
      <c r="B29" s="4">
        <v>23</v>
      </c>
      <c r="C29" s="16" t="s">
        <v>7</v>
      </c>
      <c r="D29" s="28">
        <f>IF(C29="-","",COUNT(C29:C$37))</f>
      </c>
      <c r="E29" s="16" t="str">
        <f>IF(C29="","",IF(C29="-","-",SUM(C$7:C29)))</f>
        <v>-</v>
      </c>
      <c r="F29" s="28"/>
      <c r="G29" s="16" t="s">
        <v>8</v>
      </c>
      <c r="H29" s="28">
        <f>IF(G29="-","",38-ROW()-COUNTIF(G29:G$37,"-"))</f>
      </c>
      <c r="I29" s="16" t="str">
        <f>IF(G29="","",IF(G29="-","-",SUM(G$7:G29)))</f>
        <v>-</v>
      </c>
      <c r="J29" s="28"/>
      <c r="K29" s="13" t="str">
        <f t="shared" si="0"/>
        <v>-</v>
      </c>
      <c r="L29" s="17"/>
      <c r="M29" s="16" t="s">
        <v>7</v>
      </c>
      <c r="N29" s="28">
        <f>IF(M29="-","",COUNT(M29:M$37))</f>
      </c>
      <c r="O29" s="16" t="str">
        <f>IF(M29="","",IF(M29="-","-",SUM(M$7:M29)))</f>
        <v>-</v>
      </c>
      <c r="P29" s="28">
        <f>IF(O29="-","",COUNT($C29:O$37))</f>
      </c>
      <c r="Q29" s="16" t="s">
        <v>8</v>
      </c>
      <c r="R29" s="28">
        <f>IF(Q29="-","",38-ROW()-COUNTIF(Q29:Q$37,"-"))</f>
      </c>
      <c r="S29" s="16" t="str">
        <f>IF(Q29="","",IF(Q29="-","-",SUM(Q$7:Q29)))</f>
        <v>-</v>
      </c>
      <c r="T29" s="28"/>
      <c r="U29" s="13" t="str">
        <f t="shared" si="1"/>
        <v>-</v>
      </c>
      <c r="V29" s="30"/>
      <c r="W29" s="23"/>
      <c r="X29" s="23"/>
      <c r="Y29" s="23"/>
    </row>
    <row r="30" spans="2:25" ht="22.5" customHeight="1">
      <c r="B30" s="4">
        <v>24</v>
      </c>
      <c r="C30" s="16">
        <v>379</v>
      </c>
      <c r="D30" s="28">
        <f>IF(C30="-","",COUNT(C30:C$37))</f>
        <v>3</v>
      </c>
      <c r="E30" s="16">
        <f>IF(C30="","",IF(C30="-","-",SUM(C$7:C30)))</f>
        <v>1899</v>
      </c>
      <c r="F30" s="28"/>
      <c r="G30" s="39" t="s">
        <v>8</v>
      </c>
      <c r="H30" s="28">
        <f>IF(G30="-","",38-ROW()-COUNTIF(G30:G$37,"-"))</f>
      </c>
      <c r="I30" s="16" t="str">
        <f>IF(G30="","",IF(G30="-","-",SUM(G$7:G30)))</f>
        <v>-</v>
      </c>
      <c r="J30" s="28"/>
      <c r="K30" s="13" t="str">
        <f t="shared" si="0"/>
        <v>-</v>
      </c>
      <c r="L30" s="17"/>
      <c r="M30" s="16">
        <v>189</v>
      </c>
      <c r="N30" s="28">
        <f>IF(M30="-","",COUNT(M30:M$37))</f>
        <v>3</v>
      </c>
      <c r="O30" s="16">
        <f>IF(M30="","",IF(M30="-","-",SUM(M$7:M30)))</f>
        <v>1148</v>
      </c>
      <c r="P30" s="28">
        <f>IF(O30="-","",COUNT($C30:O$37))</f>
        <v>34</v>
      </c>
      <c r="Q30" s="16" t="s">
        <v>8</v>
      </c>
      <c r="R30" s="28">
        <f>IF(Q30="-","",38-ROW()-COUNTIF(Q30:Q$37,"-"))</f>
      </c>
      <c r="S30" s="16" t="str">
        <f>IF(Q30="","",IF(Q30="-","-",SUM(Q$7:Q30)))</f>
        <v>-</v>
      </c>
      <c r="T30" s="28"/>
      <c r="U30" s="13" t="str">
        <f t="shared" si="1"/>
        <v>-</v>
      </c>
      <c r="V30" s="30"/>
      <c r="W30" s="23"/>
      <c r="X30" s="23"/>
      <c r="Y30" s="23"/>
    </row>
    <row r="31" spans="2:25" ht="22.5" customHeight="1">
      <c r="B31" s="4">
        <v>25</v>
      </c>
      <c r="C31" s="18" t="s">
        <v>7</v>
      </c>
      <c r="D31" s="28">
        <f>IF(C31="-","",COUNT(C31:C$37))</f>
      </c>
      <c r="E31" s="16" t="str">
        <f>IF(C31="","",IF(C31="-","-",SUM(C$7:C31)))</f>
        <v>-</v>
      </c>
      <c r="F31" s="28"/>
      <c r="G31" s="40" t="s">
        <v>8</v>
      </c>
      <c r="H31" s="28">
        <f>IF(G31="-","",38-ROW()-COUNTIF(G31:G$37,"-"))</f>
      </c>
      <c r="I31" s="16" t="str">
        <f>IF(G31="","",IF(G31="-","-",SUM(G$7:G31)))</f>
        <v>-</v>
      </c>
      <c r="J31" s="28"/>
      <c r="K31" s="13" t="str">
        <f t="shared" si="0"/>
        <v>-</v>
      </c>
      <c r="L31" s="17"/>
      <c r="M31" s="18" t="s">
        <v>7</v>
      </c>
      <c r="N31" s="28">
        <f>IF(M31="-","",COUNT(M31:M$37))</f>
      </c>
      <c r="O31" s="16" t="str">
        <f>IF(M31="","",IF(M31="-","-",SUM(M$7:M31)))</f>
        <v>-</v>
      </c>
      <c r="P31" s="28">
        <f>IF(O31="-","",COUNT($C31:O$37))</f>
      </c>
      <c r="Q31" s="40" t="s">
        <v>8</v>
      </c>
      <c r="R31" s="28">
        <f>IF(Q31="-","",38-ROW()-COUNTIF(Q31:Q$37,"-"))</f>
      </c>
      <c r="S31" s="16" t="str">
        <f>IF(Q31="","",IF(Q31="-","-",SUM(Q$7:Q31)))</f>
        <v>-</v>
      </c>
      <c r="T31" s="28"/>
      <c r="U31" s="13" t="str">
        <f t="shared" si="1"/>
        <v>-</v>
      </c>
      <c r="V31" s="30"/>
      <c r="W31" s="23"/>
      <c r="X31" s="23"/>
      <c r="Y31" s="23"/>
    </row>
    <row r="32" spans="2:25" ht="22.5" customHeight="1">
      <c r="B32" s="4">
        <v>26</v>
      </c>
      <c r="C32" s="16" t="s">
        <v>7</v>
      </c>
      <c r="D32" s="28">
        <f>IF(C32="-","",COUNT(C32:C$37))</f>
      </c>
      <c r="E32" s="16" t="str">
        <f>IF(C32="","",IF(C32="-","-",SUM(C$7:C32)))</f>
        <v>-</v>
      </c>
      <c r="F32" s="28"/>
      <c r="G32" s="39">
        <v>141</v>
      </c>
      <c r="H32" s="28">
        <f>IF(G32="-","",38-ROW()-COUNTIF(G32:G$37,"-"))</f>
        <v>4</v>
      </c>
      <c r="I32" s="16">
        <f>IF(G32="","",IF(G32="-","-",SUM(G$7:G32)))</f>
        <v>1528</v>
      </c>
      <c r="J32" s="28"/>
      <c r="K32" s="13">
        <f t="shared" si="0"/>
        <v>100.52631578947368</v>
      </c>
      <c r="L32" s="17"/>
      <c r="M32" s="16" t="s">
        <v>7</v>
      </c>
      <c r="N32" s="28">
        <f>IF(M32="-","",COUNT(M32:M$37))</f>
      </c>
      <c r="O32" s="16" t="str">
        <f>IF(M32="","",IF(M32="-","-",SUM(M$7:M32)))</f>
        <v>-</v>
      </c>
      <c r="P32" s="28">
        <f>IF(O32="-","",COUNT($C32:O$37))</f>
      </c>
      <c r="Q32" s="16">
        <v>61</v>
      </c>
      <c r="R32" s="28">
        <f>IF(Q32="-","",38-ROW()-COUNTIF(Q32:Q$37,"-"))</f>
        <v>4</v>
      </c>
      <c r="S32" s="16">
        <f>IF(Q32="","",IF(Q32="-","-",SUM(Q$7:Q32)))</f>
        <v>832</v>
      </c>
      <c r="T32" s="28"/>
      <c r="U32" s="13">
        <f t="shared" si="1"/>
        <v>86.75703858185611</v>
      </c>
      <c r="V32" s="30"/>
      <c r="W32" s="23"/>
      <c r="X32" s="23"/>
      <c r="Y32" s="23"/>
    </row>
    <row r="33" spans="2:25" ht="22.5" customHeight="1">
      <c r="B33" s="4">
        <v>27</v>
      </c>
      <c r="C33" s="16">
        <v>466</v>
      </c>
      <c r="D33" s="28">
        <f>IF(C33="-","",COUNT(C33:C$37))</f>
        <v>2</v>
      </c>
      <c r="E33" s="16">
        <f>IF(C33="","",IF(C33="-","-",SUM(C$7:C33)))</f>
        <v>2365</v>
      </c>
      <c r="F33" s="28"/>
      <c r="G33" s="16">
        <v>187</v>
      </c>
      <c r="H33" s="28">
        <f>IF(G33="-","",38-ROW()-COUNTIF(G33:G$37,"-"))</f>
        <v>3</v>
      </c>
      <c r="I33" s="16">
        <f>IF(G33="","",IF(G33="-","-",SUM(G$7:G33)))</f>
        <v>1715</v>
      </c>
      <c r="J33" s="28"/>
      <c r="K33" s="13">
        <f t="shared" si="0"/>
        <v>90.31068983675618</v>
      </c>
      <c r="L33" s="17"/>
      <c r="M33" s="16">
        <v>212</v>
      </c>
      <c r="N33" s="28">
        <f>IF(M33="-","",COUNT(M33:M$37))</f>
        <v>2</v>
      </c>
      <c r="O33" s="16">
        <f>IF(M33="","",IF(M33="-","-",SUM(M$7:M33)))</f>
        <v>1360</v>
      </c>
      <c r="P33" s="28">
        <f>IF(O33="-","",COUNT($C33:O$37))</f>
        <v>24</v>
      </c>
      <c r="Q33" s="16">
        <v>91</v>
      </c>
      <c r="R33" s="28">
        <f>IF(Q33="-","",38-ROW()-COUNTIF(Q33:Q$37,"-"))</f>
        <v>3</v>
      </c>
      <c r="S33" s="16">
        <f>IF(Q33="","",IF(Q33="-","-",SUM(Q$7:Q33)))</f>
        <v>923</v>
      </c>
      <c r="T33" s="28"/>
      <c r="U33" s="13">
        <f t="shared" si="1"/>
        <v>80.4006968641115</v>
      </c>
      <c r="V33" s="30"/>
      <c r="W33" s="23"/>
      <c r="X33" s="23"/>
      <c r="Y33" s="23"/>
    </row>
    <row r="34" spans="2:25" ht="22.5" customHeight="1">
      <c r="B34" s="4">
        <v>28</v>
      </c>
      <c r="C34" s="16">
        <v>599</v>
      </c>
      <c r="D34" s="28">
        <f>IF(C34="-","",COUNT(C34:C$37))</f>
        <v>1</v>
      </c>
      <c r="E34" s="16">
        <f>IF(C34="","",IF(C34="-","-",SUM(C$7:C34)))</f>
        <v>2964</v>
      </c>
      <c r="F34" s="28"/>
      <c r="G34" s="39">
        <v>238</v>
      </c>
      <c r="H34" s="28">
        <f>IF(G34="-","",38-ROW()-COUNTIF(G34:G$37,"-"))</f>
        <v>2</v>
      </c>
      <c r="I34" s="16">
        <f>IF(G34="","",IF(G34="-","-",SUM(G$7:G34)))</f>
        <v>1953</v>
      </c>
      <c r="J34" s="28"/>
      <c r="K34" s="13">
        <f t="shared" si="0"/>
        <v>82.57928118393235</v>
      </c>
      <c r="L34" s="17"/>
      <c r="M34" s="16">
        <v>445</v>
      </c>
      <c r="N34" s="28">
        <f>IF(M34="-","",COUNT(M34:M$37))</f>
        <v>1</v>
      </c>
      <c r="O34" s="16">
        <f>IF(M34="","",IF(M34="-","-",SUM(M$7:M34)))</f>
        <v>1805</v>
      </c>
      <c r="P34" s="28">
        <f>IF(O34="-","",COUNT($C34:O$37))</f>
        <v>14</v>
      </c>
      <c r="Q34" s="16">
        <v>209</v>
      </c>
      <c r="R34" s="28">
        <f>IF(Q34="-","",38-ROW()-COUNTIF(Q34:Q$37,"-"))</f>
        <v>2</v>
      </c>
      <c r="S34" s="16">
        <f>IF(Q34="","",IF(Q34="-","-",SUM(Q$7:Q34)))</f>
        <v>1132</v>
      </c>
      <c r="T34" s="28"/>
      <c r="U34" s="13">
        <f t="shared" si="1"/>
        <v>83.23529411764706</v>
      </c>
      <c r="V34" s="30"/>
      <c r="W34" s="23"/>
      <c r="X34" s="23"/>
      <c r="Y34" s="23"/>
    </row>
    <row r="35" spans="2:25" ht="22.5" customHeight="1">
      <c r="B35" s="4">
        <v>29</v>
      </c>
      <c r="C35" s="16" t="s">
        <v>7</v>
      </c>
      <c r="D35" s="28">
        <f>IF(C35="-","",COUNT(C35:C$37))</f>
      </c>
      <c r="E35" s="16" t="str">
        <f>IF(C35="","",IF(C35="-","-",SUM(C$7:C35)))</f>
        <v>-</v>
      </c>
      <c r="F35" s="28"/>
      <c r="G35" s="39">
        <v>261</v>
      </c>
      <c r="H35" s="37">
        <f>IF(G35="-","",38-ROW()-COUNTIF(G35:G$37,"-"))</f>
        <v>1</v>
      </c>
      <c r="I35" s="16">
        <f>IF(G35="","",IF(G35="-","-",SUM(G$7:G35)))</f>
        <v>2214</v>
      </c>
      <c r="J35" s="28"/>
      <c r="K35" s="13">
        <f t="shared" si="0"/>
        <v>74.69635627530364</v>
      </c>
      <c r="L35" s="17"/>
      <c r="M35" s="16" t="s">
        <v>7</v>
      </c>
      <c r="N35" s="28">
        <f>IF(M35="-","",COUNT(M35:M$37))</f>
      </c>
      <c r="O35" s="16" t="str">
        <f>IF(M35="","",IF(M35="-","-",SUM(M$7:M35)))</f>
        <v>-</v>
      </c>
      <c r="P35" s="28">
        <f>IF(O35="-","",COUNT($C35:O$37))</f>
      </c>
      <c r="Q35" s="22">
        <v>155</v>
      </c>
      <c r="R35" s="28">
        <f>IF(Q35="-","",38-ROW()-COUNTIF(Q35:Q$37,"-"))</f>
        <v>1</v>
      </c>
      <c r="S35" s="16">
        <f>IF(Q35="","",IF(Q35="-","-",SUM(Q$7:Q35)))</f>
        <v>1287</v>
      </c>
      <c r="T35" s="28"/>
      <c r="U35" s="13">
        <f t="shared" si="1"/>
        <v>71.30193905817175</v>
      </c>
      <c r="V35" s="30"/>
      <c r="W35" s="23"/>
      <c r="X35" s="23"/>
      <c r="Y35" s="23"/>
    </row>
    <row r="36" spans="2:25" ht="22.5" customHeight="1">
      <c r="B36" s="4">
        <v>30</v>
      </c>
      <c r="C36" s="16" t="s">
        <v>7</v>
      </c>
      <c r="D36" s="28">
        <f>IF(C36="-","",COUNT(C36:C$37))</f>
      </c>
      <c r="E36" s="16" t="str">
        <f>IF(C36="","",IF(C36="-","-",SUM(C$7:C36)))</f>
        <v>-</v>
      </c>
      <c r="F36" s="28"/>
      <c r="G36" s="39" t="s">
        <v>8</v>
      </c>
      <c r="H36" s="28">
        <f>IF(G36="-","",38-ROW()-COUNTIF(G36:G$37,"-"))</f>
      </c>
      <c r="I36" s="16" t="str">
        <f>IF(G36="","",IF(G36="-","-",SUM(G$7:G36)))</f>
        <v>-</v>
      </c>
      <c r="J36" s="28"/>
      <c r="K36" s="13" t="str">
        <f t="shared" si="0"/>
        <v>-</v>
      </c>
      <c r="L36" s="17"/>
      <c r="M36" s="16" t="s">
        <v>7</v>
      </c>
      <c r="N36" s="28">
        <f>IF(M36="-","",COUNT(M36:M$37))</f>
      </c>
      <c r="O36" s="16" t="str">
        <f>IF(M36="","",IF(M36="-","-",SUM(M$7:M36)))</f>
        <v>-</v>
      </c>
      <c r="P36" s="28">
        <f>IF(O36="-","",COUNT($C36:O$37))</f>
      </c>
      <c r="Q36" s="16" t="s">
        <v>8</v>
      </c>
      <c r="R36" s="28">
        <f>IF(Q36="-","",38-ROW()-COUNTIF(Q36:Q$37,"-"))</f>
      </c>
      <c r="S36" s="16" t="str">
        <f>IF(Q36="","",IF(Q36="-","-",SUM(Q$7:Q36)))</f>
        <v>-</v>
      </c>
      <c r="T36" s="28"/>
      <c r="U36" s="13" t="str">
        <f t="shared" si="1"/>
        <v>-</v>
      </c>
      <c r="V36" s="30"/>
      <c r="W36" s="23"/>
      <c r="X36" s="23"/>
      <c r="Y36" s="23"/>
    </row>
    <row r="37" spans="2:25" ht="22.5" customHeight="1">
      <c r="B37" s="5">
        <v>31</v>
      </c>
      <c r="C37" s="19" t="s">
        <v>7</v>
      </c>
      <c r="D37" s="31">
        <f>IF(C37="-","",COUNT(C37:C$37))</f>
      </c>
      <c r="E37" s="19" t="str">
        <f>IF(C37="","",IF(C37="-","-",SUM(C$7:C37)))</f>
        <v>-</v>
      </c>
      <c r="F37" s="31"/>
      <c r="G37" s="32" t="s">
        <v>8</v>
      </c>
      <c r="H37" s="33">
        <f>IF(G37="-","",38-ROW()-COUNTIF(G37:G$37,"-"))</f>
      </c>
      <c r="I37" s="32" t="str">
        <f>IF(G37="","",IF(G37="-","-",SUM(G$7:G37)))</f>
        <v>-</v>
      </c>
      <c r="J37" s="31"/>
      <c r="K37" s="14" t="str">
        <f t="shared" si="0"/>
        <v>-</v>
      </c>
      <c r="L37" s="20"/>
      <c r="M37" s="19" t="s">
        <v>7</v>
      </c>
      <c r="N37" s="31">
        <f>IF(M37="-","",COUNT(M37:M$37))</f>
      </c>
      <c r="O37" s="19" t="str">
        <f>IF(M37="","",IF(M37="-","-",SUM(M$7:M37)))</f>
        <v>-</v>
      </c>
      <c r="P37" s="31">
        <f>IF(O37="-","",COUNT($C37:O$37))</f>
      </c>
      <c r="Q37" s="32" t="s">
        <v>8</v>
      </c>
      <c r="R37" s="33">
        <f>IF(Q37="-","",38-ROW()-COUNTIF(Q37:Q$37,"-"))</f>
      </c>
      <c r="S37" s="19" t="str">
        <f>IF(Q37="","",IF(Q37="-","-",SUM(Q$7:Q37)))</f>
        <v>-</v>
      </c>
      <c r="T37" s="31"/>
      <c r="U37" s="14" t="str">
        <f t="shared" si="1"/>
        <v>-</v>
      </c>
      <c r="V37" s="30"/>
      <c r="W37" s="23"/>
      <c r="X37" s="23"/>
      <c r="Y37" s="23"/>
    </row>
    <row r="38" spans="7:18" ht="3.75" customHeight="1">
      <c r="G38" s="34"/>
      <c r="H38" s="35"/>
      <c r="I38" s="36"/>
      <c r="Q38" s="36"/>
      <c r="R38" s="35"/>
    </row>
    <row r="39" spans="5:18" ht="13.5">
      <c r="E39" s="38"/>
      <c r="G39" s="38"/>
      <c r="H39" s="35"/>
      <c r="I39" s="44"/>
      <c r="J39" s="34"/>
      <c r="K39" s="43" t="s">
        <v>11</v>
      </c>
      <c r="Q39" s="34"/>
      <c r="R39" s="35"/>
    </row>
  </sheetData>
  <sheetProtection/>
  <protectedRanges>
    <protectedRange sqref="H3" name="範囲6"/>
    <protectedRange sqref="C5:G5" name="範囲1_1"/>
    <protectedRange sqref="C7:C37" name="範囲1_3"/>
    <protectedRange sqref="Q7:Q34 G7:G34" name="範囲1_4"/>
    <protectedRange sqref="M7:M37" name="範囲1_5"/>
    <protectedRange sqref="Q35:Q37 G35:G37" name="範囲1_2"/>
  </protectedRanges>
  <mergeCells count="15">
    <mergeCell ref="Q3:U3"/>
    <mergeCell ref="C4:K4"/>
    <mergeCell ref="M4:U4"/>
    <mergeCell ref="C5:F5"/>
    <mergeCell ref="G5:J5"/>
    <mergeCell ref="M5:P5"/>
    <mergeCell ref="Q5:T5"/>
    <mergeCell ref="Q6:R6"/>
    <mergeCell ref="S6:T6"/>
    <mergeCell ref="C6:D6"/>
    <mergeCell ref="E6:F6"/>
    <mergeCell ref="G6:H6"/>
    <mergeCell ref="I6:J6"/>
    <mergeCell ref="M6:N6"/>
    <mergeCell ref="O6:P6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Y39"/>
  <sheetViews>
    <sheetView showGridLines="0" showRowColHeaders="0" showOutlineSymbols="0" zoomScalePageLayoutView="0" workbookViewId="0" topLeftCell="A18">
      <selection activeCell="A37" sqref="A37"/>
    </sheetView>
  </sheetViews>
  <sheetFormatPr defaultColWidth="9.00390625" defaultRowHeight="13.5"/>
  <cols>
    <col min="1" max="1" width="1.37890625" style="0" customWidth="1"/>
    <col min="2" max="2" width="3.50390625" style="0" customWidth="1"/>
    <col min="3" max="3" width="8.125" style="0" customWidth="1"/>
    <col min="4" max="4" width="1.25" style="25" customWidth="1"/>
    <col min="5" max="5" width="8.125" style="0" customWidth="1"/>
    <col min="6" max="6" width="1.25" style="27" customWidth="1"/>
    <col min="7" max="7" width="8.125" style="0" customWidth="1"/>
    <col min="8" max="8" width="1.25" style="25" customWidth="1"/>
    <col min="9" max="9" width="8.125" style="0" customWidth="1"/>
    <col min="10" max="10" width="1.25" style="0" customWidth="1"/>
    <col min="11" max="11" width="7.625" style="0" customWidth="1"/>
    <col min="12" max="12" width="1.37890625" style="0" customWidth="1"/>
    <col min="13" max="13" width="8.125" style="0" customWidth="1"/>
    <col min="14" max="14" width="1.25" style="25" customWidth="1"/>
    <col min="15" max="15" width="8.125" style="0" customWidth="1"/>
    <col min="16" max="16" width="1.25" style="0" customWidth="1"/>
    <col min="17" max="17" width="8.125" style="0" customWidth="1"/>
    <col min="18" max="18" width="1.25" style="25" customWidth="1"/>
    <col min="19" max="19" width="8.125" style="0" customWidth="1"/>
    <col min="20" max="20" width="1.25" style="0" customWidth="1"/>
    <col min="21" max="21" width="7.50390625" style="0" customWidth="1"/>
  </cols>
  <sheetData>
    <row r="1" spans="2:16" ht="17.25">
      <c r="B1" s="10"/>
      <c r="C1" s="10"/>
      <c r="D1" s="10"/>
      <c r="E1" s="10"/>
      <c r="F1" s="24"/>
      <c r="G1" s="10"/>
      <c r="H1" s="7"/>
      <c r="I1" s="7"/>
      <c r="J1" s="7"/>
      <c r="K1" s="7"/>
      <c r="L1" s="7"/>
      <c r="M1" s="7"/>
      <c r="N1" s="7"/>
      <c r="O1" s="7"/>
      <c r="P1" s="7"/>
    </row>
    <row r="2" spans="2:21" ht="24.75" customHeight="1">
      <c r="B2" s="8"/>
      <c r="C2" s="8"/>
      <c r="D2" s="8"/>
      <c r="E2" s="8"/>
      <c r="F2" s="26"/>
      <c r="G2" s="8"/>
      <c r="H2" s="7"/>
      <c r="I2" s="7"/>
      <c r="J2" s="7"/>
      <c r="K2" s="7"/>
      <c r="L2" s="7"/>
      <c r="M2" s="7"/>
      <c r="N2" s="7"/>
      <c r="O2" s="7"/>
      <c r="P2" s="7"/>
      <c r="Q2" s="9"/>
      <c r="R2" s="9"/>
      <c r="S2" s="9"/>
      <c r="T2" s="9"/>
      <c r="U2" s="9"/>
    </row>
    <row r="3" spans="17:21" ht="24.75" customHeight="1">
      <c r="Q3" s="51" t="s">
        <v>0</v>
      </c>
      <c r="R3" s="51"/>
      <c r="S3" s="51"/>
      <c r="T3" s="51"/>
      <c r="U3" s="51"/>
    </row>
    <row r="4" spans="3:21" ht="22.5" customHeight="1">
      <c r="C4" s="52" t="s">
        <v>5</v>
      </c>
      <c r="D4" s="53"/>
      <c r="E4" s="53"/>
      <c r="F4" s="53"/>
      <c r="G4" s="53"/>
      <c r="H4" s="53"/>
      <c r="I4" s="53"/>
      <c r="J4" s="53"/>
      <c r="K4" s="54"/>
      <c r="L4" s="11"/>
      <c r="M4" s="52" t="s">
        <v>6</v>
      </c>
      <c r="N4" s="53"/>
      <c r="O4" s="53"/>
      <c r="P4" s="53"/>
      <c r="Q4" s="53"/>
      <c r="R4" s="53"/>
      <c r="S4" s="53"/>
      <c r="T4" s="53"/>
      <c r="U4" s="54"/>
    </row>
    <row r="5" spans="2:21" ht="22.5" customHeight="1">
      <c r="B5" s="1"/>
      <c r="C5" s="48" t="s">
        <v>9</v>
      </c>
      <c r="D5" s="50"/>
      <c r="E5" s="50"/>
      <c r="F5" s="49"/>
      <c r="G5" s="48" t="s">
        <v>10</v>
      </c>
      <c r="H5" s="50"/>
      <c r="I5" s="50"/>
      <c r="J5" s="49"/>
      <c r="K5" s="21" t="s">
        <v>1</v>
      </c>
      <c r="L5" s="6"/>
      <c r="M5" s="48" t="str">
        <f>C5</f>
        <v>令和5年</v>
      </c>
      <c r="N5" s="50"/>
      <c r="O5" s="50"/>
      <c r="P5" s="49"/>
      <c r="Q5" s="48" t="str">
        <f>G5</f>
        <v>令和6年</v>
      </c>
      <c r="R5" s="50"/>
      <c r="S5" s="50"/>
      <c r="T5" s="49"/>
      <c r="U5" s="21" t="s">
        <v>1</v>
      </c>
    </row>
    <row r="6" spans="2:21" ht="22.5" customHeight="1">
      <c r="B6" s="2"/>
      <c r="C6" s="46" t="s">
        <v>3</v>
      </c>
      <c r="D6" s="47"/>
      <c r="E6" s="48" t="s">
        <v>4</v>
      </c>
      <c r="F6" s="49"/>
      <c r="G6" s="46" t="s">
        <v>3</v>
      </c>
      <c r="H6" s="47"/>
      <c r="I6" s="48" t="s">
        <v>2</v>
      </c>
      <c r="J6" s="49"/>
      <c r="K6" s="12"/>
      <c r="L6" s="6"/>
      <c r="M6" s="46" t="s">
        <v>3</v>
      </c>
      <c r="N6" s="47"/>
      <c r="O6" s="48" t="s">
        <v>4</v>
      </c>
      <c r="P6" s="49"/>
      <c r="Q6" s="46" t="s">
        <v>3</v>
      </c>
      <c r="R6" s="47"/>
      <c r="S6" s="48" t="s">
        <v>2</v>
      </c>
      <c r="T6" s="49"/>
      <c r="U6" s="12"/>
    </row>
    <row r="7" spans="2:25" ht="22.5" customHeight="1">
      <c r="B7" s="3">
        <v>1</v>
      </c>
      <c r="C7" s="15">
        <v>65</v>
      </c>
      <c r="D7" s="28">
        <f>IF(C7="-","",COUNT(C7:C$37))</f>
        <v>22</v>
      </c>
      <c r="E7" s="16">
        <f>IF(C7="","",IF(C7="-","-",SUM(C$7:C7)))</f>
        <v>65</v>
      </c>
      <c r="F7" s="28"/>
      <c r="G7" s="15">
        <v>93</v>
      </c>
      <c r="H7" s="28">
        <f>IF(G7="-","",38-ROW()-COUNTIF(G7:G$37,"-"))</f>
        <v>20</v>
      </c>
      <c r="I7" s="16">
        <f>IF(G7="","",IF(G7="-","-",SUM(G$7:G7)))</f>
        <v>93</v>
      </c>
      <c r="J7" s="28"/>
      <c r="K7" s="13">
        <f aca="true" t="shared" si="0" ref="K7:K37">IF(G7="","",IF(G7="-","-",IF(H7&gt;MAX(D$7:D$37),"-",IF(VLOOKUP(H7,D$7:E$37,2,FALSE)=0,"---.- ",I7/VLOOKUP(H7,D$7:E$37,2,FALSE)*100))))</f>
        <v>36.75889328063241</v>
      </c>
      <c r="L7" s="17"/>
      <c r="M7" s="15">
        <v>30</v>
      </c>
      <c r="N7" s="28">
        <f>IF(M7="-","",COUNT(M7:M$37))</f>
        <v>22</v>
      </c>
      <c r="O7" s="16">
        <f>IF(M7="","",IF(M7="-","-",SUM(M$7:M7)))</f>
        <v>30</v>
      </c>
      <c r="P7" s="28">
        <f>IF(O7="-","",COUNT($M7:M$37))</f>
        <v>22</v>
      </c>
      <c r="Q7" s="15">
        <v>36</v>
      </c>
      <c r="R7" s="28">
        <f>IF(Q7="-","",38-ROW()-COUNTIF(Q7:Q$37,"-"))</f>
        <v>20</v>
      </c>
      <c r="S7" s="16">
        <f>IF(Q7="","",IF(Q7="-","-",SUM(Q$7:Q7)))</f>
        <v>36</v>
      </c>
      <c r="T7" s="28"/>
      <c r="U7" s="13">
        <f aca="true" t="shared" si="1" ref="U7:U37">IF(Q7="","",IF(Q7="-","-",IF(R7&gt;MAX(N$7:N$37),"-",IF(VLOOKUP(R7,N$7:O$37,2,FALSE)=0,"---.- ",S7/VLOOKUP(R7,N$7:O$37,2,FALSE)*100))))</f>
        <v>36.36363636363637</v>
      </c>
      <c r="W7" s="23"/>
      <c r="X7" s="23"/>
      <c r="Y7" s="23"/>
    </row>
    <row r="8" spans="2:25" ht="22.5" customHeight="1">
      <c r="B8" s="4">
        <v>2</v>
      </c>
      <c r="C8" s="16">
        <v>67</v>
      </c>
      <c r="D8" s="28">
        <f>IF(C8="-","",COUNT(C8:C$37))</f>
        <v>21</v>
      </c>
      <c r="E8" s="16">
        <f>IF(C8="","",IF(C8="-","-",SUM(C$7:C8)))</f>
        <v>132</v>
      </c>
      <c r="F8" s="28"/>
      <c r="G8" s="16" t="s">
        <v>8</v>
      </c>
      <c r="H8" s="28">
        <f>IF(G8="-","",38-ROW()-COUNTIF(G8:G$37,"-"))</f>
      </c>
      <c r="I8" s="16" t="str">
        <f>IF(G8="","",IF(G8="-","-",SUM(G$7:G8)))</f>
        <v>-</v>
      </c>
      <c r="J8" s="28"/>
      <c r="K8" s="13" t="str">
        <f t="shared" si="0"/>
        <v>-</v>
      </c>
      <c r="L8" s="17"/>
      <c r="M8" s="16">
        <v>19</v>
      </c>
      <c r="N8" s="28">
        <f>IF(M8="-","",COUNT(M8:M$37))</f>
        <v>21</v>
      </c>
      <c r="O8" s="16">
        <f>IF(M8="","",IF(M8="-","-",SUM(M$7:M8)))</f>
        <v>49</v>
      </c>
      <c r="P8" s="28">
        <f>IF(O8="-","",COUNT($C8:O$37))</f>
        <v>202</v>
      </c>
      <c r="Q8" s="16" t="s">
        <v>8</v>
      </c>
      <c r="R8" s="28">
        <f>IF(Q8="-","",38-ROW()-COUNTIF(Q8:Q$37,"-"))</f>
      </c>
      <c r="S8" s="16" t="str">
        <f>IF(Q8="","",IF(Q8="-","-",SUM(Q$7:Q8)))</f>
        <v>-</v>
      </c>
      <c r="T8" s="28"/>
      <c r="U8" s="13" t="str">
        <f t="shared" si="1"/>
        <v>-</v>
      </c>
      <c r="W8" s="23"/>
      <c r="X8" s="23"/>
      <c r="Y8" s="23"/>
    </row>
    <row r="9" spans="2:25" ht="22.5" customHeight="1">
      <c r="B9" s="4">
        <v>3</v>
      </c>
      <c r="C9" s="16">
        <v>121</v>
      </c>
      <c r="D9" s="28">
        <f>IF(C9="-","",COUNT(C9:C$37))</f>
        <v>20</v>
      </c>
      <c r="E9" s="16">
        <f>IF(C9="","",IF(C9="-","-",SUM(C$7:C9)))</f>
        <v>253</v>
      </c>
      <c r="F9" s="28"/>
      <c r="G9" s="16" t="s">
        <v>8</v>
      </c>
      <c r="H9" s="28">
        <f>IF(G9="-","",38-ROW()-COUNTIF(G9:G$37,"-"))</f>
      </c>
      <c r="I9" s="16" t="str">
        <f>IF(G9="","",IF(G9="-","-",SUM(G$7:G9)))</f>
        <v>-</v>
      </c>
      <c r="J9" s="28"/>
      <c r="K9" s="13" t="str">
        <f t="shared" si="0"/>
        <v>-</v>
      </c>
      <c r="L9" s="17"/>
      <c r="M9" s="16">
        <v>50</v>
      </c>
      <c r="N9" s="28">
        <f>IF(M9="-","",COUNT(M9:M$37))</f>
        <v>20</v>
      </c>
      <c r="O9" s="16">
        <f>IF(M9="","",IF(M9="-","-",SUM(M$7:M9)))</f>
        <v>99</v>
      </c>
      <c r="P9" s="28">
        <f>IF(O9="-","",COUNT($C9:O$37))</f>
        <v>196</v>
      </c>
      <c r="Q9" s="16" t="s">
        <v>8</v>
      </c>
      <c r="R9" s="28">
        <f>IF(Q9="-","",38-ROW()-COUNTIF(Q9:Q$37,"-"))</f>
      </c>
      <c r="S9" s="16" t="str">
        <f>IF(Q9="","",IF(Q9="-","-",SUM(Q$7:Q9)))</f>
        <v>-</v>
      </c>
      <c r="T9" s="28"/>
      <c r="U9" s="13" t="str">
        <f t="shared" si="1"/>
        <v>-</v>
      </c>
      <c r="W9" s="23"/>
      <c r="X9" s="23"/>
      <c r="Y9" s="23"/>
    </row>
    <row r="10" spans="2:25" ht="22.5" customHeight="1">
      <c r="B10" s="4">
        <v>4</v>
      </c>
      <c r="C10" s="16" t="s">
        <v>7</v>
      </c>
      <c r="D10" s="28">
        <f>IF(C10="-","",COUNT(C10:C$37))</f>
      </c>
      <c r="E10" s="16" t="str">
        <f>IF(C10="","",IF(C10="-","-",SUM(C$7:C10)))</f>
        <v>-</v>
      </c>
      <c r="F10" s="28"/>
      <c r="G10" s="16">
        <v>63</v>
      </c>
      <c r="H10" s="28">
        <f>IF(G10="-","",38-ROW()-COUNTIF(G10:G$37,"-"))</f>
        <v>19</v>
      </c>
      <c r="I10" s="16">
        <f>IF(G10="","",IF(G10="-","-",SUM(G$7:G10)))</f>
        <v>156</v>
      </c>
      <c r="J10" s="29"/>
      <c r="K10" s="13">
        <f t="shared" si="0"/>
        <v>51.82724252491694</v>
      </c>
      <c r="L10" s="17"/>
      <c r="M10" s="16" t="s">
        <v>7</v>
      </c>
      <c r="N10" s="28">
        <f>IF(M10="-","",COUNT(M10:M$37))</f>
      </c>
      <c r="O10" s="16" t="str">
        <f>IF(M10="","",IF(M10="-","-",SUM(M$7:M10)))</f>
        <v>-</v>
      </c>
      <c r="P10" s="28">
        <f>IF(O10="-","",COUNT($C10:O$37))</f>
      </c>
      <c r="Q10" s="16">
        <v>44</v>
      </c>
      <c r="R10" s="28">
        <f>IF(Q10="-","",38-ROW()-COUNTIF(Q10:Q$37,"-"))</f>
        <v>19</v>
      </c>
      <c r="S10" s="16">
        <f>IF(Q10="","",IF(Q10="-","-",SUM(Q$7:Q10)))</f>
        <v>80</v>
      </c>
      <c r="T10" s="29"/>
      <c r="U10" s="13">
        <f t="shared" si="1"/>
        <v>58.82352941176471</v>
      </c>
      <c r="W10" s="23"/>
      <c r="X10" s="23"/>
      <c r="Y10" s="23"/>
    </row>
    <row r="11" spans="2:25" ht="22.5" customHeight="1">
      <c r="B11" s="4">
        <v>5</v>
      </c>
      <c r="C11" s="16" t="s">
        <v>7</v>
      </c>
      <c r="D11" s="28">
        <f>IF(C11="-","",COUNT(C11:C$37))</f>
      </c>
      <c r="E11" s="16" t="str">
        <f>IF(C11="","",IF(C11="-","-",SUM(C$7:C11)))</f>
        <v>-</v>
      </c>
      <c r="F11" s="28"/>
      <c r="G11" s="16">
        <v>83</v>
      </c>
      <c r="H11" s="28">
        <f>IF(G11="-","",38-ROW()-COUNTIF(G11:G$37,"-"))</f>
        <v>18</v>
      </c>
      <c r="I11" s="16">
        <f>IF(G11="","",IF(G11="-","-",SUM(G$7:G11)))</f>
        <v>239</v>
      </c>
      <c r="J11" s="28"/>
      <c r="K11" s="13">
        <f t="shared" si="0"/>
        <v>58.72235872235873</v>
      </c>
      <c r="L11" s="17"/>
      <c r="M11" s="16" t="s">
        <v>7</v>
      </c>
      <c r="N11" s="28">
        <f>IF(M11="-","",COUNT(M11:M$37))</f>
      </c>
      <c r="O11" s="16" t="str">
        <f>IF(M11="","",IF(M11="-","-",SUM(M$7:M11)))</f>
        <v>-</v>
      </c>
      <c r="P11" s="28">
        <f>IF(O11="-","",COUNT($C11:O$37))</f>
      </c>
      <c r="Q11" s="16">
        <v>46</v>
      </c>
      <c r="R11" s="28">
        <f>IF(Q11="-","",38-ROW()-COUNTIF(Q11:Q$37,"-"))</f>
        <v>18</v>
      </c>
      <c r="S11" s="16">
        <f>IF(Q11="","",IF(Q11="-","-",SUM(Q$7:Q11)))</f>
        <v>126</v>
      </c>
      <c r="T11" s="28"/>
      <c r="U11" s="13">
        <f t="shared" si="1"/>
        <v>61.76470588235294</v>
      </c>
      <c r="W11" s="23"/>
      <c r="X11" s="23"/>
      <c r="Y11" s="23"/>
    </row>
    <row r="12" spans="2:25" ht="22.5" customHeight="1">
      <c r="B12" s="4">
        <v>6</v>
      </c>
      <c r="C12" s="16">
        <v>48</v>
      </c>
      <c r="D12" s="28">
        <f>IF(C12="-","",COUNT(C12:C$37))</f>
        <v>19</v>
      </c>
      <c r="E12" s="16">
        <f>IF(C12="","",IF(C12="-","-",SUM(C$7:C12)))</f>
        <v>301</v>
      </c>
      <c r="F12" s="28"/>
      <c r="G12" s="16">
        <v>79</v>
      </c>
      <c r="H12" s="28">
        <f>IF(G12="-","",38-ROW()-COUNTIF(G12:G$37,"-"))</f>
        <v>17</v>
      </c>
      <c r="I12" s="16">
        <f>IF(G12="","",IF(G12="-","-",SUM(G$7:G12)))</f>
        <v>318</v>
      </c>
      <c r="J12" s="28"/>
      <c r="K12" s="13">
        <f t="shared" si="0"/>
        <v>62.47544204322201</v>
      </c>
      <c r="L12" s="17"/>
      <c r="M12" s="16">
        <v>37</v>
      </c>
      <c r="N12" s="28">
        <f>IF(M12="-","",COUNT(M12:M$37))</f>
        <v>19</v>
      </c>
      <c r="O12" s="16">
        <f>IF(M12="","",IF(M12="-","-",SUM(M$7:M12)))</f>
        <v>136</v>
      </c>
      <c r="P12" s="28">
        <f>IF(O12="-","",COUNT($C12:O$37))</f>
        <v>182</v>
      </c>
      <c r="Q12" s="16">
        <v>46</v>
      </c>
      <c r="R12" s="28">
        <f>IF(Q12="-","",38-ROW()-COUNTIF(Q12:Q$37,"-"))</f>
        <v>17</v>
      </c>
      <c r="S12" s="16">
        <f>IF(Q12="","",IF(Q12="-","-",SUM(Q$7:Q12)))</f>
        <v>172</v>
      </c>
      <c r="T12" s="28"/>
      <c r="U12" s="13">
        <f t="shared" si="1"/>
        <v>65.64885496183206</v>
      </c>
      <c r="W12" s="23"/>
      <c r="X12" s="23"/>
      <c r="Y12" s="23"/>
    </row>
    <row r="13" spans="2:25" ht="22.5" customHeight="1">
      <c r="B13" s="4">
        <v>7</v>
      </c>
      <c r="C13" s="16">
        <v>106</v>
      </c>
      <c r="D13" s="28">
        <f>IF(C13="-","",COUNT(C13:C$37))</f>
        <v>18</v>
      </c>
      <c r="E13" s="16">
        <f>IF(C13="","",IF(C13="-","-",SUM(C$7:C13)))</f>
        <v>407</v>
      </c>
      <c r="F13" s="28"/>
      <c r="G13" s="39">
        <v>111</v>
      </c>
      <c r="H13" s="28">
        <f>IF(G13="-","",38-ROW()-COUNTIF(G13:G$37,"-"))</f>
        <v>16</v>
      </c>
      <c r="I13" s="16">
        <f>IF(G13="","",IF(G13="-","-",SUM(G$7:G13)))</f>
        <v>429</v>
      </c>
      <c r="J13" s="28"/>
      <c r="K13" s="13">
        <f t="shared" si="0"/>
        <v>66</v>
      </c>
      <c r="L13" s="17"/>
      <c r="M13" s="16">
        <v>68</v>
      </c>
      <c r="N13" s="28">
        <f>IF(M13="-","",COUNT(M13:M$37))</f>
        <v>18</v>
      </c>
      <c r="O13" s="16">
        <f>IF(M13="","",IF(M13="-","-",SUM(M$7:M13)))</f>
        <v>204</v>
      </c>
      <c r="P13" s="28">
        <f>IF(O13="-","",COUNT($C13:O$37))</f>
        <v>172</v>
      </c>
      <c r="Q13" s="16">
        <v>45</v>
      </c>
      <c r="R13" s="28">
        <f>IF(Q13="-","",38-ROW()-COUNTIF(Q13:Q$37,"-"))</f>
        <v>16</v>
      </c>
      <c r="S13" s="16">
        <f>IF(Q13="","",IF(Q13="-","-",SUM(Q$7:Q13)))</f>
        <v>217</v>
      </c>
      <c r="T13" s="28"/>
      <c r="U13" s="13">
        <f t="shared" si="1"/>
        <v>68.67088607594937</v>
      </c>
      <c r="W13" s="23"/>
      <c r="X13" s="23"/>
      <c r="Y13" s="23"/>
    </row>
    <row r="14" spans="2:25" ht="22.5" customHeight="1">
      <c r="B14" s="4">
        <v>8</v>
      </c>
      <c r="C14" s="16">
        <v>102</v>
      </c>
      <c r="D14" s="28">
        <f>IF(C14="-","",COUNT(C14:C$37))</f>
        <v>17</v>
      </c>
      <c r="E14" s="16">
        <f>IF(C14="","",IF(C14="-","-",SUM(C$7:C14)))</f>
        <v>509</v>
      </c>
      <c r="F14" s="28"/>
      <c r="G14" s="16">
        <v>117</v>
      </c>
      <c r="H14" s="28">
        <f>IF(G14="-","",38-ROW()-COUNTIF(G14:G$37,"-"))</f>
        <v>15</v>
      </c>
      <c r="I14" s="16">
        <f>IF(G14="","",IF(G14="-","-",SUM(G$7:G14)))</f>
        <v>546</v>
      </c>
      <c r="J14" s="29"/>
      <c r="K14" s="13">
        <f t="shared" si="0"/>
        <v>59.541984732824424</v>
      </c>
      <c r="L14" s="17"/>
      <c r="M14" s="16">
        <v>58</v>
      </c>
      <c r="N14" s="28">
        <f>IF(M14="-","",COUNT(M14:M$37))</f>
        <v>17</v>
      </c>
      <c r="O14" s="16">
        <f>IF(M14="","",IF(M14="-","-",SUM(M$7:M14)))</f>
        <v>262</v>
      </c>
      <c r="P14" s="28">
        <f>IF(O14="-","",COUNT($C14:O$37))</f>
        <v>162</v>
      </c>
      <c r="Q14" s="16">
        <v>98</v>
      </c>
      <c r="R14" s="28">
        <f>IF(Q14="-","",38-ROW()-COUNTIF(Q14:Q$37,"-"))</f>
        <v>15</v>
      </c>
      <c r="S14" s="16">
        <f>IF(Q14="","",IF(Q14="-","-",SUM(Q$7:Q14)))</f>
        <v>315</v>
      </c>
      <c r="T14" s="29"/>
      <c r="U14" s="13">
        <f t="shared" si="1"/>
        <v>71.10609480812641</v>
      </c>
      <c r="W14" s="23"/>
      <c r="X14" s="23"/>
      <c r="Y14" s="23"/>
    </row>
    <row r="15" spans="2:25" ht="22.5" customHeight="1">
      <c r="B15" s="4">
        <v>9</v>
      </c>
      <c r="C15" s="16">
        <v>141</v>
      </c>
      <c r="D15" s="28">
        <f>IF(C15="-","",COUNT(C15:C$37))</f>
        <v>16</v>
      </c>
      <c r="E15" s="16">
        <f>IF(C15="","",IF(C15="-","-",SUM(C$7:C15)))</f>
        <v>650</v>
      </c>
      <c r="F15" s="28"/>
      <c r="G15" s="16" t="s">
        <v>8</v>
      </c>
      <c r="H15" s="28">
        <f>IF(G15="-","",38-ROW()-COUNTIF(G15:G$37,"-"))</f>
      </c>
      <c r="I15" s="16" t="str">
        <f>IF(G15="","",IF(G15="-","-",SUM(G$7:G15)))</f>
        <v>-</v>
      </c>
      <c r="J15" s="28"/>
      <c r="K15" s="13" t="str">
        <f t="shared" si="0"/>
        <v>-</v>
      </c>
      <c r="L15" s="17"/>
      <c r="M15" s="16">
        <v>54</v>
      </c>
      <c r="N15" s="28">
        <f>IF(M15="-","",COUNT(M15:M$37))</f>
        <v>16</v>
      </c>
      <c r="O15" s="16">
        <f>IF(M15="","",IF(M15="-","-",SUM(M$7:M15)))</f>
        <v>316</v>
      </c>
      <c r="P15" s="28">
        <f>IF(O15="-","",COUNT($C15:O$37))</f>
        <v>152</v>
      </c>
      <c r="Q15" s="16" t="s">
        <v>8</v>
      </c>
      <c r="R15" s="28">
        <f>IF(Q15="-","",38-ROW()-COUNTIF(Q15:Q$37,"-"))</f>
      </c>
      <c r="S15" s="16" t="str">
        <f>IF(Q15="","",IF(Q15="-","-",SUM(Q$7:Q15)))</f>
        <v>-</v>
      </c>
      <c r="T15" s="28"/>
      <c r="U15" s="13" t="str">
        <f t="shared" si="1"/>
        <v>-</v>
      </c>
      <c r="V15" s="30"/>
      <c r="W15" s="23"/>
      <c r="X15" s="23"/>
      <c r="Y15" s="23"/>
    </row>
    <row r="16" spans="2:25" ht="22.5" customHeight="1">
      <c r="B16" s="4">
        <v>10</v>
      </c>
      <c r="C16" s="16">
        <v>267</v>
      </c>
      <c r="D16" s="28">
        <f>IF(C16="-","",COUNT(C16:C$37))</f>
        <v>15</v>
      </c>
      <c r="E16" s="16">
        <f>IF(C16="","",IF(C16="-","-",SUM(C$7:C16)))</f>
        <v>917</v>
      </c>
      <c r="F16" s="28"/>
      <c r="G16" s="39" t="s">
        <v>8</v>
      </c>
      <c r="H16" s="28">
        <f>IF(G16="-","",38-ROW()-COUNTIF(G16:G$37,"-"))</f>
      </c>
      <c r="I16" s="16" t="str">
        <f>IF(G16="","",IF(G16="-","-",SUM(G$7:G16)))</f>
        <v>-</v>
      </c>
      <c r="J16" s="28"/>
      <c r="K16" s="13" t="str">
        <f t="shared" si="0"/>
        <v>-</v>
      </c>
      <c r="L16" s="17"/>
      <c r="M16" s="16">
        <v>127</v>
      </c>
      <c r="N16" s="28">
        <f>IF(M16="-","",COUNT(M16:M$37))</f>
        <v>15</v>
      </c>
      <c r="O16" s="16">
        <f>IF(M16="","",IF(M16="-","-",SUM(M$7:M16)))</f>
        <v>443</v>
      </c>
      <c r="P16" s="28">
        <f>IF(O16="-","",COUNT($C16:O$37))</f>
        <v>146</v>
      </c>
      <c r="Q16" s="39" t="s">
        <v>8</v>
      </c>
      <c r="R16" s="28">
        <f>IF(Q16="-","",38-ROW()-COUNTIF(Q16:Q$37,"-"))</f>
      </c>
      <c r="S16" s="16" t="str">
        <f>IF(Q16="","",IF(Q16="-","-",SUM(Q$7:Q16)))</f>
        <v>-</v>
      </c>
      <c r="T16" s="28"/>
      <c r="U16" s="13" t="str">
        <f t="shared" si="1"/>
        <v>-</v>
      </c>
      <c r="V16" s="30"/>
      <c r="W16" s="23"/>
      <c r="X16" s="23"/>
      <c r="Y16" s="23"/>
    </row>
    <row r="17" spans="2:25" ht="22.5" customHeight="1">
      <c r="B17" s="4">
        <v>11</v>
      </c>
      <c r="C17" s="16" t="s">
        <v>7</v>
      </c>
      <c r="D17" s="28">
        <f>IF(C17="-","",COUNT(C17:C$37))</f>
      </c>
      <c r="E17" s="16" t="str">
        <f>IF(C17="","",IF(C17="-","-",SUM(C$7:C17)))</f>
        <v>-</v>
      </c>
      <c r="F17" s="28"/>
      <c r="G17" s="16">
        <v>68</v>
      </c>
      <c r="H17" s="28">
        <f>IF(G17="-","",38-ROW()-COUNTIF(G17:G$37,"-"))</f>
        <v>14</v>
      </c>
      <c r="I17" s="16">
        <f>IF(G17="","",IF(G17="-","-",SUM(G$7:G17)))</f>
        <v>614</v>
      </c>
      <c r="J17" s="28"/>
      <c r="K17" s="13">
        <f t="shared" si="0"/>
        <v>57.01021355617456</v>
      </c>
      <c r="L17" s="17"/>
      <c r="M17" s="16" t="s">
        <v>7</v>
      </c>
      <c r="N17" s="28">
        <f>IF(M17="-","",COUNT(M17:M$37))</f>
      </c>
      <c r="O17" s="16" t="str">
        <f>IF(M17="","",IF(M17="-","-",SUM(M$7:M17)))</f>
        <v>-</v>
      </c>
      <c r="P17" s="28">
        <f>IF(O17="-","",COUNT($C17:O$37))</f>
      </c>
      <c r="Q17" s="16">
        <v>71</v>
      </c>
      <c r="R17" s="28">
        <f>IF(Q17="-","",38-ROW()-COUNTIF(Q17:Q$37,"-"))</f>
        <v>14</v>
      </c>
      <c r="S17" s="16">
        <f>IF(Q17="","",IF(Q17="-","-",SUM(Q$7:Q17)))</f>
        <v>386</v>
      </c>
      <c r="T17" s="28"/>
      <c r="U17" s="13">
        <f t="shared" si="1"/>
        <v>69.42446043165468</v>
      </c>
      <c r="V17" s="30"/>
      <c r="W17" s="23"/>
      <c r="X17" s="23"/>
      <c r="Y17" s="23"/>
    </row>
    <row r="18" spans="2:25" ht="22.5" customHeight="1">
      <c r="B18" s="4">
        <v>12</v>
      </c>
      <c r="C18" s="16" t="s">
        <v>7</v>
      </c>
      <c r="D18" s="28">
        <f>IF(C18="-","",COUNT(C18:C$37))</f>
      </c>
      <c r="E18" s="16" t="str">
        <f>IF(C18="","",IF(C18="-","-",SUM(C$7:C18)))</f>
        <v>-</v>
      </c>
      <c r="F18" s="28"/>
      <c r="G18" s="39">
        <v>101</v>
      </c>
      <c r="H18" s="28">
        <f>IF(G18="-","",38-ROW()-COUNTIF(G18:G$37,"-"))</f>
        <v>13</v>
      </c>
      <c r="I18" s="16">
        <f>IF(G18="","",IF(G18="-","-",SUM(G$7:G18)))</f>
        <v>715</v>
      </c>
      <c r="J18" s="29"/>
      <c r="K18" s="13">
        <f t="shared" si="0"/>
        <v>57.475884244372985</v>
      </c>
      <c r="L18" s="17"/>
      <c r="M18" s="16" t="s">
        <v>7</v>
      </c>
      <c r="N18" s="28">
        <f>IF(M18="-","",COUNT(M18:M$37))</f>
      </c>
      <c r="O18" s="16" t="str">
        <f>IF(M18="","",IF(M18="-","-",SUM(M$7:M18)))</f>
        <v>-</v>
      </c>
      <c r="P18" s="28">
        <f>IF(O18="-","",COUNT($C18:O$37))</f>
      </c>
      <c r="Q18" s="39">
        <v>39</v>
      </c>
      <c r="R18" s="28">
        <f>IF(Q18="-","",38-ROW()-COUNTIF(Q18:Q$37,"-"))</f>
        <v>13</v>
      </c>
      <c r="S18" s="16">
        <f>IF(Q18="","",IF(Q18="-","-",SUM(Q$7:Q18)))</f>
        <v>425</v>
      </c>
      <c r="T18" s="29"/>
      <c r="U18" s="13">
        <f t="shared" si="1"/>
        <v>66.30265210608425</v>
      </c>
      <c r="V18" s="30"/>
      <c r="W18" s="23"/>
      <c r="X18" s="23"/>
      <c r="Y18" s="23"/>
    </row>
    <row r="19" spans="2:25" ht="22.5" customHeight="1">
      <c r="B19" s="4">
        <v>13</v>
      </c>
      <c r="C19" s="16">
        <v>160</v>
      </c>
      <c r="D19" s="28">
        <f>IF(C19="-","",COUNT(C19:C$37))</f>
        <v>14</v>
      </c>
      <c r="E19" s="16">
        <f>IF(C19="","",IF(C19="-","-",SUM(C$7:C19)))</f>
        <v>1077</v>
      </c>
      <c r="F19" s="28"/>
      <c r="G19" s="16">
        <v>230</v>
      </c>
      <c r="H19" s="28">
        <f>IF(G19="-","",38-ROW()-COUNTIF(G19:G$37,"-"))</f>
        <v>12</v>
      </c>
      <c r="I19" s="16">
        <f>IF(G19="","",IF(G19="-","-",SUM(G$7:G19)))</f>
        <v>945</v>
      </c>
      <c r="J19" s="28"/>
      <c r="K19" s="13">
        <f t="shared" si="0"/>
        <v>64.3732970027248</v>
      </c>
      <c r="L19" s="17"/>
      <c r="M19" s="16">
        <v>113</v>
      </c>
      <c r="N19" s="28">
        <f>IF(M19="-","",COUNT(M19:M$37))</f>
        <v>14</v>
      </c>
      <c r="O19" s="16">
        <f>IF(M19="","",IF(M19="-","-",SUM(M$7:M19)))</f>
        <v>556</v>
      </c>
      <c r="P19" s="28">
        <f>IF(O19="-","",COUNT($C19:O$37))</f>
        <v>132</v>
      </c>
      <c r="Q19" s="16">
        <v>82</v>
      </c>
      <c r="R19" s="28">
        <f>IF(Q19="-","",38-ROW()-COUNTIF(Q19:Q$37,"-"))</f>
        <v>12</v>
      </c>
      <c r="S19" s="16">
        <f>IF(Q19="","",IF(Q19="-","-",SUM(Q$7:Q19)))</f>
        <v>507</v>
      </c>
      <c r="T19" s="28"/>
      <c r="U19" s="13">
        <f t="shared" si="1"/>
        <v>64.50381679389314</v>
      </c>
      <c r="V19" s="30"/>
      <c r="W19" s="23"/>
      <c r="X19" s="23"/>
      <c r="Y19" s="23"/>
    </row>
    <row r="20" spans="2:25" ht="22.5" customHeight="1">
      <c r="B20" s="4">
        <v>14</v>
      </c>
      <c r="C20" s="16">
        <v>167</v>
      </c>
      <c r="D20" s="28">
        <f>IF(C20="-","",COUNT(C20:C$37))</f>
        <v>13</v>
      </c>
      <c r="E20" s="16">
        <f>IF(C20="","",IF(C20="-","-",SUM(C$7:C20)))</f>
        <v>1244</v>
      </c>
      <c r="F20" s="28"/>
      <c r="G20" s="39">
        <v>165</v>
      </c>
      <c r="H20" s="28">
        <f>IF(G20="-","",38-ROW()-COUNTIF(G20:G$37,"-"))</f>
        <v>11</v>
      </c>
      <c r="I20" s="16">
        <f>IF(G20="","",IF(G20="-","-",SUM(G$7:G20)))</f>
        <v>1110</v>
      </c>
      <c r="J20" s="28"/>
      <c r="K20" s="13">
        <f t="shared" si="0"/>
        <v>63.94009216589862</v>
      </c>
      <c r="L20" s="17"/>
      <c r="M20" s="16">
        <v>85</v>
      </c>
      <c r="N20" s="28">
        <f>IF(M20="-","",COUNT(M20:M$37))</f>
        <v>13</v>
      </c>
      <c r="O20" s="16">
        <f>IF(M20="","",IF(M20="-","-",SUM(M$7:M20)))</f>
        <v>641</v>
      </c>
      <c r="P20" s="28">
        <f>IF(O20="-","",COUNT($C20:O$37))</f>
        <v>122</v>
      </c>
      <c r="Q20" s="41">
        <v>83</v>
      </c>
      <c r="R20" s="28">
        <f>IF(Q20="-","",38-ROW()-COUNTIF(Q20:Q$37,"-"))</f>
        <v>11</v>
      </c>
      <c r="S20" s="16">
        <f>IF(Q20="","",IF(Q20="-","-",SUM(Q$7:Q20)))</f>
        <v>590</v>
      </c>
      <c r="T20" s="28"/>
      <c r="U20" s="13">
        <f t="shared" si="1"/>
        <v>65.62847608453838</v>
      </c>
      <c r="V20" s="30"/>
      <c r="W20" s="23"/>
      <c r="X20" s="23"/>
      <c r="Y20" s="23"/>
    </row>
    <row r="21" spans="2:25" ht="22.5" customHeight="1">
      <c r="B21" s="4">
        <v>15</v>
      </c>
      <c r="C21" s="16">
        <v>224</v>
      </c>
      <c r="D21" s="28">
        <f>IF(C21="-","",COUNT(C21:C$37))</f>
        <v>12</v>
      </c>
      <c r="E21" s="16">
        <f>IF(C21="","",IF(C21="-","-",SUM(C$7:C21)))</f>
        <v>1468</v>
      </c>
      <c r="F21" s="28"/>
      <c r="G21" s="16">
        <v>247</v>
      </c>
      <c r="H21" s="28">
        <f>IF(G21="-","",38-ROW()-COUNTIF(G21:G$37,"-"))</f>
        <v>10</v>
      </c>
      <c r="I21" s="16">
        <f>IF(G21="","",IF(G21="-","-",SUM(G$7:G21)))</f>
        <v>1357</v>
      </c>
      <c r="J21" s="28"/>
      <c r="K21" s="13">
        <f t="shared" si="0"/>
        <v>63.44086021505376</v>
      </c>
      <c r="L21" s="17"/>
      <c r="M21" s="16">
        <v>145</v>
      </c>
      <c r="N21" s="28">
        <f>IF(M21="-","",COUNT(M21:M$37))</f>
        <v>12</v>
      </c>
      <c r="O21" s="16">
        <f>IF(M21="","",IF(M21="-","-",SUM(M$7:M21)))</f>
        <v>786</v>
      </c>
      <c r="P21" s="28">
        <f>IF(O21="-","",COUNT($C21:O$37))</f>
        <v>112</v>
      </c>
      <c r="Q21" s="39">
        <v>147</v>
      </c>
      <c r="R21" s="28">
        <f>IF(Q21="-","",38-ROW()-COUNTIF(Q21:Q$37,"-"))</f>
        <v>10</v>
      </c>
      <c r="S21" s="16">
        <f>IF(Q21="","",IF(Q21="-","-",SUM(Q$7:Q21)))</f>
        <v>737</v>
      </c>
      <c r="T21" s="28"/>
      <c r="U21" s="13">
        <f t="shared" si="1"/>
        <v>70.19047619047619</v>
      </c>
      <c r="V21" s="30"/>
      <c r="W21" s="23"/>
      <c r="X21" s="23"/>
      <c r="Y21" s="23"/>
    </row>
    <row r="22" spans="2:25" ht="22.5" customHeight="1">
      <c r="B22" s="4">
        <v>16</v>
      </c>
      <c r="C22" s="16">
        <v>268</v>
      </c>
      <c r="D22" s="28">
        <f>IF(C22="-","",COUNT(C22:C$37))</f>
        <v>11</v>
      </c>
      <c r="E22" s="16">
        <f>IF(C22="","",IF(C22="-","-",SUM(C$7:C22)))</f>
        <v>1736</v>
      </c>
      <c r="F22" s="28"/>
      <c r="G22" s="16" t="s">
        <v>8</v>
      </c>
      <c r="H22" s="37">
        <f>IF(G22="-","",38-ROW()-COUNTIF(G22:G$37,"-"))</f>
      </c>
      <c r="I22" s="16" t="str">
        <f>IF(G22="","",IF(G22="-","-",SUM(G$7:G22)))</f>
        <v>-</v>
      </c>
      <c r="J22" s="28"/>
      <c r="K22" s="13" t="str">
        <f t="shared" si="0"/>
        <v>-</v>
      </c>
      <c r="L22" s="17"/>
      <c r="M22" s="22">
        <v>113</v>
      </c>
      <c r="N22" s="28">
        <f>IF(M22="-","",COUNT(M22:M$37))</f>
        <v>11</v>
      </c>
      <c r="O22" s="16">
        <f>IF(M22="","",IF(M22="-","-",SUM(M$7:M22)))</f>
        <v>899</v>
      </c>
      <c r="P22" s="28">
        <f>IF(O22="-","",COUNT($C22:O$37))</f>
        <v>102</v>
      </c>
      <c r="Q22" s="39" t="s">
        <v>8</v>
      </c>
      <c r="R22" s="28">
        <f>IF(Q22="-","",38-ROW()-COUNTIF(Q22:Q$37,"-"))</f>
      </c>
      <c r="S22" s="16" t="str">
        <f>IF(Q22="","",IF(Q22="-","-",SUM(Q$7:Q22)))</f>
        <v>-</v>
      </c>
      <c r="T22" s="28"/>
      <c r="U22" s="13" t="str">
        <f t="shared" si="1"/>
        <v>-</v>
      </c>
      <c r="V22" s="30"/>
      <c r="W22" s="23"/>
      <c r="X22" s="23"/>
      <c r="Y22" s="23"/>
    </row>
    <row r="23" spans="2:25" ht="22.5" customHeight="1">
      <c r="B23" s="4">
        <v>17</v>
      </c>
      <c r="C23" s="16">
        <v>403</v>
      </c>
      <c r="D23" s="28">
        <f>IF(C23="-","",COUNT(C23:C$37))</f>
        <v>10</v>
      </c>
      <c r="E23" s="16">
        <f>IF(C23="","",IF(C23="-","-",SUM(C$7:C23)))</f>
        <v>2139</v>
      </c>
      <c r="F23" s="28"/>
      <c r="G23" s="39" t="s">
        <v>8</v>
      </c>
      <c r="H23" s="28">
        <f>IF(G23="-","",38-ROW()-COUNTIF(G23:G$37,"-"))</f>
      </c>
      <c r="I23" s="16" t="str">
        <f>IF(G23="","",IF(G23="-","-",SUM(G$7:G23)))</f>
        <v>-</v>
      </c>
      <c r="J23" s="28"/>
      <c r="K23" s="13" t="str">
        <f t="shared" si="0"/>
        <v>-</v>
      </c>
      <c r="L23" s="17"/>
      <c r="M23" s="16">
        <v>151</v>
      </c>
      <c r="N23" s="28">
        <f>IF(M23="-","",COUNT(M23:M$37))</f>
        <v>10</v>
      </c>
      <c r="O23" s="16">
        <f>IF(M23="","",IF(M23="-","-",SUM(M$7:M23)))</f>
        <v>1050</v>
      </c>
      <c r="P23" s="28">
        <f>IF(O23="-","",COUNT($C23:O$37))</f>
        <v>96</v>
      </c>
      <c r="Q23" s="16" t="s">
        <v>8</v>
      </c>
      <c r="R23" s="28">
        <f>IF(Q23="-","",38-ROW()-COUNTIF(Q23:Q$37,"-"))</f>
      </c>
      <c r="S23" s="16" t="str">
        <f>IF(Q23="","",IF(Q23="-","-",SUM(Q$7:Q23)))</f>
        <v>-</v>
      </c>
      <c r="T23" s="28"/>
      <c r="U23" s="13" t="str">
        <f t="shared" si="1"/>
        <v>-</v>
      </c>
      <c r="V23" s="30"/>
      <c r="W23" s="23"/>
      <c r="X23" s="23"/>
      <c r="Y23" s="23"/>
    </row>
    <row r="24" spans="2:25" ht="22.5" customHeight="1">
      <c r="B24" s="4">
        <v>18</v>
      </c>
      <c r="C24" s="16" t="s">
        <v>7</v>
      </c>
      <c r="D24" s="28">
        <f>IF(C24="-","",COUNT(C24:C$37))</f>
      </c>
      <c r="E24" s="16" t="str">
        <f>IF(C24="","",IF(C24="-","-",SUM(C$7:C24)))</f>
        <v>-</v>
      </c>
      <c r="F24" s="28"/>
      <c r="G24" s="39">
        <v>102</v>
      </c>
      <c r="H24" s="28">
        <f>IF(G24="-","",38-ROW()-COUNTIF(G24:G$37,"-"))</f>
        <v>9</v>
      </c>
      <c r="I24" s="16">
        <f>IF(G24="","",IF(G24="-","-",SUM(G$7:G24)))</f>
        <v>1459</v>
      </c>
      <c r="J24" s="28"/>
      <c r="K24" s="13">
        <f t="shared" si="0"/>
        <v>61.43157894736843</v>
      </c>
      <c r="L24" s="17"/>
      <c r="M24" s="16" t="s">
        <v>7</v>
      </c>
      <c r="N24" s="28">
        <f>IF(M24="-","",COUNT(M24:M$37))</f>
      </c>
      <c r="O24" s="16" t="str">
        <f>IF(M24="","",IF(M24="-","-",SUM(M$7:M24)))</f>
        <v>-</v>
      </c>
      <c r="P24" s="28">
        <f>IF(O24="-","",COUNT($C24:O$37))</f>
      </c>
      <c r="Q24" s="16">
        <v>69</v>
      </c>
      <c r="R24" s="28">
        <f>IF(Q24="-","",38-ROW()-COUNTIF(Q24:Q$37,"-"))</f>
        <v>9</v>
      </c>
      <c r="S24" s="16">
        <f>IF(Q24="","",IF(Q24="-","-",SUM(Q$7:Q24)))</f>
        <v>806</v>
      </c>
      <c r="T24" s="28"/>
      <c r="U24" s="13">
        <f t="shared" si="1"/>
        <v>66.06557377049181</v>
      </c>
      <c r="V24" s="30"/>
      <c r="W24" s="23"/>
      <c r="X24" s="23"/>
      <c r="Y24" s="23"/>
    </row>
    <row r="25" spans="2:25" ht="22.5" customHeight="1">
      <c r="B25" s="4">
        <v>19</v>
      </c>
      <c r="C25" s="16" t="s">
        <v>7</v>
      </c>
      <c r="D25" s="28">
        <f>IF(C25="-","",COUNT(C25:C$37))</f>
      </c>
      <c r="E25" s="16" t="str">
        <f>IF(C25="","",IF(C25="-","-",SUM(C$7:C25)))</f>
        <v>-</v>
      </c>
      <c r="F25" s="28"/>
      <c r="G25" s="16">
        <v>350</v>
      </c>
      <c r="H25" s="28">
        <f>IF(G25="-","",38-ROW()-COUNTIF(G25:G$37,"-"))</f>
        <v>8</v>
      </c>
      <c r="I25" s="16">
        <f>IF(G25="","",IF(G25="-","-",SUM(G$7:G25)))</f>
        <v>1809</v>
      </c>
      <c r="J25" s="28"/>
      <c r="K25" s="13">
        <f t="shared" si="0"/>
        <v>67.02482400889218</v>
      </c>
      <c r="L25" s="17"/>
      <c r="M25" s="16" t="s">
        <v>7</v>
      </c>
      <c r="N25" s="28">
        <f>IF(M25="-","",COUNT(M25:M$37))</f>
      </c>
      <c r="O25" s="16" t="str">
        <f>IF(M25="","",IF(M25="-","-",SUM(M$7:M25)))</f>
        <v>-</v>
      </c>
      <c r="P25" s="28">
        <f>IF(O25="-","",COUNT($C25:O$37))</f>
      </c>
      <c r="Q25" s="16">
        <v>121</v>
      </c>
      <c r="R25" s="28">
        <f>IF(Q25="-","",38-ROW()-COUNTIF(Q25:Q$37,"-"))</f>
        <v>8</v>
      </c>
      <c r="S25" s="16">
        <f>IF(Q25="","",IF(Q25="-","-",SUM(Q$7:Q25)))</f>
        <v>927</v>
      </c>
      <c r="T25" s="28"/>
      <c r="U25" s="13">
        <f t="shared" si="1"/>
        <v>69.28251121076234</v>
      </c>
      <c r="V25" s="30"/>
      <c r="W25" s="23"/>
      <c r="X25" s="23"/>
      <c r="Y25" s="23"/>
    </row>
    <row r="26" spans="2:25" ht="22.5" customHeight="1">
      <c r="B26" s="4">
        <v>20</v>
      </c>
      <c r="C26" s="16">
        <v>236</v>
      </c>
      <c r="D26" s="28">
        <f>IF(C26="-","",COUNT(C26:C$37))</f>
        <v>9</v>
      </c>
      <c r="E26" s="16">
        <f>IF(C26="","",IF(C26="-","-",SUM(C$7:C26)))</f>
        <v>2375</v>
      </c>
      <c r="F26" s="28"/>
      <c r="G26" s="39" t="s">
        <v>8</v>
      </c>
      <c r="H26" s="28">
        <f>IF(G26="-","",38-ROW()-COUNTIF(G26:G$37,"-"))</f>
      </c>
      <c r="I26" s="16" t="str">
        <f>IF(G26="","",IF(G26="-","-",SUM(G$7:G26)))</f>
        <v>-</v>
      </c>
      <c r="J26" s="28"/>
      <c r="K26" s="13" t="str">
        <f t="shared" si="0"/>
        <v>-</v>
      </c>
      <c r="L26" s="17"/>
      <c r="M26" s="16">
        <v>170</v>
      </c>
      <c r="N26" s="28">
        <f>IF(M26="-","",COUNT(M26:M$37))</f>
        <v>9</v>
      </c>
      <c r="O26" s="16">
        <f>IF(M26="","",IF(M26="-","-",SUM(M$7:M26)))</f>
        <v>1220</v>
      </c>
      <c r="P26" s="28">
        <f>IF(O26="-","",COUNT($C26:O$37))</f>
        <v>82</v>
      </c>
      <c r="Q26" s="16" t="s">
        <v>8</v>
      </c>
      <c r="R26" s="28">
        <f>IF(Q26="-","",38-ROW()-COUNTIF(Q26:Q$37,"-"))</f>
      </c>
      <c r="S26" s="16" t="str">
        <f>IF(Q26="","",IF(Q26="-","-",SUM(Q$7:Q26)))</f>
        <v>-</v>
      </c>
      <c r="T26" s="28"/>
      <c r="U26" s="13" t="str">
        <f t="shared" si="1"/>
        <v>-</v>
      </c>
      <c r="V26" s="30"/>
      <c r="W26" s="23"/>
      <c r="X26" s="23"/>
      <c r="Y26" s="23"/>
    </row>
    <row r="27" spans="2:25" ht="22.5" customHeight="1">
      <c r="B27" s="4">
        <v>21</v>
      </c>
      <c r="C27" s="16" t="s">
        <v>7</v>
      </c>
      <c r="D27" s="28">
        <f>IF(C27="-","",COUNT(C27:C$37))</f>
      </c>
      <c r="E27" s="16" t="str">
        <f>IF(C27="","",IF(C27="-","-",SUM(C$7:C27)))</f>
        <v>-</v>
      </c>
      <c r="F27" s="28"/>
      <c r="G27" s="16">
        <v>197</v>
      </c>
      <c r="H27" s="28">
        <f>IF(G27="-","",38-ROW()-COUNTIF(G27:G$37,"-"))</f>
        <v>7</v>
      </c>
      <c r="I27" s="16">
        <f>IF(G27="","",IF(G27="-","-",SUM(G$7:G27)))</f>
        <v>2006</v>
      </c>
      <c r="J27" s="28"/>
      <c r="K27" s="13">
        <f t="shared" si="0"/>
        <v>68.16173972137275</v>
      </c>
      <c r="L27" s="17"/>
      <c r="M27" s="16" t="s">
        <v>7</v>
      </c>
      <c r="N27" s="28">
        <f>IF(M27="-","",COUNT(M27:M$37))</f>
      </c>
      <c r="O27" s="16" t="str">
        <f>IF(M27="","",IF(M27="-","-",SUM(M$7:M27)))</f>
        <v>-</v>
      </c>
      <c r="P27" s="28">
        <f>IF(O27="-","",COUNT($C27:O$37))</f>
      </c>
      <c r="Q27" s="16">
        <v>114</v>
      </c>
      <c r="R27" s="28">
        <f>IF(Q27="-","",38-ROW()-COUNTIF(Q27:Q$37,"-"))</f>
        <v>7</v>
      </c>
      <c r="S27" s="16">
        <f>IF(Q27="","",IF(Q27="-","-",SUM(Q$7:Q27)))</f>
        <v>1041</v>
      </c>
      <c r="T27" s="28"/>
      <c r="U27" s="13">
        <f t="shared" si="1"/>
        <v>69.77211796246648</v>
      </c>
      <c r="V27" s="30"/>
      <c r="W27" s="23"/>
      <c r="X27" s="23"/>
      <c r="Y27" s="23"/>
    </row>
    <row r="28" spans="2:25" ht="22.5" customHeight="1">
      <c r="B28" s="4">
        <v>22</v>
      </c>
      <c r="C28" s="16">
        <v>324</v>
      </c>
      <c r="D28" s="28">
        <f>IF(C28="-","",COUNT(C28:C$37))</f>
        <v>8</v>
      </c>
      <c r="E28" s="16">
        <f>IF(C28="","",IF(C28="-","-",SUM(C$7:C28)))</f>
        <v>2699</v>
      </c>
      <c r="F28" s="28"/>
      <c r="G28" s="39">
        <v>240</v>
      </c>
      <c r="H28" s="28">
        <f>IF(G28="-","",38-ROW()-COUNTIF(G28:G$37,"-"))</f>
        <v>6</v>
      </c>
      <c r="I28" s="16">
        <f>IF(G28="","",IF(G28="-","-",SUM(G$7:G28)))</f>
        <v>2246</v>
      </c>
      <c r="J28" s="28"/>
      <c r="K28" s="13">
        <f t="shared" si="0"/>
        <v>68.14320388349515</v>
      </c>
      <c r="L28" s="17"/>
      <c r="M28" s="16">
        <v>118</v>
      </c>
      <c r="N28" s="28">
        <f>IF(M28="-","",COUNT(M28:M$37))</f>
        <v>8</v>
      </c>
      <c r="O28" s="16">
        <f>IF(M28="","",IF(M28="-","-",SUM(M$7:M28)))</f>
        <v>1338</v>
      </c>
      <c r="P28" s="28">
        <f>IF(O28="-","",COUNT($C28:O$37))</f>
        <v>72</v>
      </c>
      <c r="Q28" s="16">
        <v>157</v>
      </c>
      <c r="R28" s="28">
        <f>IF(Q28="-","",38-ROW()-COUNTIF(Q28:Q$37,"-"))</f>
        <v>6</v>
      </c>
      <c r="S28" s="16">
        <f>IF(Q28="","",IF(Q28="-","-",SUM(Q$7:Q28)))</f>
        <v>1198</v>
      </c>
      <c r="T28" s="28"/>
      <c r="U28" s="13">
        <f t="shared" si="1"/>
        <v>71.9951923076923</v>
      </c>
      <c r="V28" s="30"/>
      <c r="W28" s="23"/>
      <c r="X28" s="23"/>
      <c r="Y28" s="23"/>
    </row>
    <row r="29" spans="2:25" ht="22.5" customHeight="1">
      <c r="B29" s="4">
        <v>23</v>
      </c>
      <c r="C29" s="16">
        <v>244</v>
      </c>
      <c r="D29" s="28">
        <f>IF(C29="-","",COUNT(C29:C$37))</f>
        <v>7</v>
      </c>
      <c r="E29" s="16">
        <f>IF(C29="","",IF(C29="-","-",SUM(C$7:C29)))</f>
        <v>2943</v>
      </c>
      <c r="F29" s="28"/>
      <c r="G29" s="16" t="s">
        <v>8</v>
      </c>
      <c r="H29" s="28">
        <f>IF(G29="-","",38-ROW()-COUNTIF(G29:G$37,"-"))</f>
      </c>
      <c r="I29" s="16" t="str">
        <f>IF(G29="","",IF(G29="-","-",SUM(G$7:G29)))</f>
        <v>-</v>
      </c>
      <c r="J29" s="28"/>
      <c r="K29" s="13" t="str">
        <f t="shared" si="0"/>
        <v>-</v>
      </c>
      <c r="L29" s="17"/>
      <c r="M29" s="16">
        <v>154</v>
      </c>
      <c r="N29" s="28">
        <f>IF(M29="-","",COUNT(M29:M$37))</f>
        <v>7</v>
      </c>
      <c r="O29" s="16">
        <f>IF(M29="","",IF(M29="-","-",SUM(M$7:M29)))</f>
        <v>1492</v>
      </c>
      <c r="P29" s="28">
        <f>IF(O29="-","",COUNT($C29:O$37))</f>
        <v>62</v>
      </c>
      <c r="Q29" s="16" t="s">
        <v>8</v>
      </c>
      <c r="R29" s="28">
        <f>IF(Q29="-","",38-ROW()-COUNTIF(Q29:Q$37,"-"))</f>
      </c>
      <c r="S29" s="16" t="str">
        <f>IF(Q29="","",IF(Q29="-","-",SUM(Q$7:Q29)))</f>
        <v>-</v>
      </c>
      <c r="T29" s="28"/>
      <c r="U29" s="13" t="str">
        <f t="shared" si="1"/>
        <v>-</v>
      </c>
      <c r="V29" s="30"/>
      <c r="W29" s="23"/>
      <c r="X29" s="23"/>
      <c r="Y29" s="23"/>
    </row>
    <row r="30" spans="2:25" ht="22.5" customHeight="1">
      <c r="B30" s="4">
        <v>24</v>
      </c>
      <c r="C30" s="16">
        <v>353</v>
      </c>
      <c r="D30" s="28">
        <f>IF(C30="-","",COUNT(C30:C$37))</f>
        <v>6</v>
      </c>
      <c r="E30" s="16">
        <f>IF(C30="","",IF(C30="-","-",SUM(C$7:C30)))</f>
        <v>3296</v>
      </c>
      <c r="F30" s="28"/>
      <c r="G30" s="39" t="s">
        <v>8</v>
      </c>
      <c r="H30" s="28">
        <f>IF(G30="-","",38-ROW()-COUNTIF(G30:G$37,"-"))</f>
      </c>
      <c r="I30" s="16" t="str">
        <f>IF(G30="","",IF(G30="-","-",SUM(G$7:G30)))</f>
        <v>-</v>
      </c>
      <c r="J30" s="28"/>
      <c r="K30" s="13" t="str">
        <f t="shared" si="0"/>
        <v>-</v>
      </c>
      <c r="L30" s="17"/>
      <c r="M30" s="16">
        <v>172</v>
      </c>
      <c r="N30" s="28">
        <f>IF(M30="-","",COUNT(M30:M$37))</f>
        <v>6</v>
      </c>
      <c r="O30" s="16">
        <f>IF(M30="","",IF(M30="-","-",SUM(M$7:M30)))</f>
        <v>1664</v>
      </c>
      <c r="P30" s="28">
        <f>IF(O30="-","",COUNT($C30:O$37))</f>
        <v>56</v>
      </c>
      <c r="Q30" s="16" t="s">
        <v>8</v>
      </c>
      <c r="R30" s="28">
        <f>IF(Q30="-","",38-ROW()-COUNTIF(Q30:Q$37,"-"))</f>
      </c>
      <c r="S30" s="16" t="str">
        <f>IF(Q30="","",IF(Q30="-","-",SUM(Q$7:Q30)))</f>
        <v>-</v>
      </c>
      <c r="T30" s="28"/>
      <c r="U30" s="13" t="str">
        <f t="shared" si="1"/>
        <v>-</v>
      </c>
      <c r="V30" s="30"/>
      <c r="W30" s="23"/>
      <c r="X30" s="23"/>
      <c r="Y30" s="23"/>
    </row>
    <row r="31" spans="2:25" ht="22.5" customHeight="1">
      <c r="B31" s="4">
        <v>25</v>
      </c>
      <c r="C31" s="18" t="s">
        <v>7</v>
      </c>
      <c r="D31" s="28">
        <f>IF(C31="-","",COUNT(C31:C$37))</f>
      </c>
      <c r="E31" s="16" t="str">
        <f>IF(C31="","",IF(C31="-","-",SUM(C$7:C31)))</f>
        <v>-</v>
      </c>
      <c r="F31" s="28"/>
      <c r="G31" s="40">
        <v>189</v>
      </c>
      <c r="H31" s="28">
        <f>IF(G31="-","",38-ROW()-COUNTIF(G31:G$37,"-"))</f>
        <v>5</v>
      </c>
      <c r="I31" s="16">
        <f>IF(G31="","",IF(G31="-","-",SUM(G$7:G31)))</f>
        <v>2435</v>
      </c>
      <c r="J31" s="28"/>
      <c r="K31" s="13">
        <f t="shared" si="0"/>
        <v>69.69089868345736</v>
      </c>
      <c r="L31" s="17"/>
      <c r="M31" s="18" t="s">
        <v>7</v>
      </c>
      <c r="N31" s="28">
        <f>IF(M31="-","",COUNT(M31:M$37))</f>
      </c>
      <c r="O31" s="16" t="str">
        <f>IF(M31="","",IF(M31="-","-",SUM(M$7:M31)))</f>
        <v>-</v>
      </c>
      <c r="P31" s="28">
        <f>IF(O31="-","",COUNT($C31:O$37))</f>
      </c>
      <c r="Q31" s="40">
        <v>153</v>
      </c>
      <c r="R31" s="28">
        <f>IF(Q31="-","",38-ROW()-COUNTIF(Q31:Q$37,"-"))</f>
        <v>5</v>
      </c>
      <c r="S31" s="16">
        <f>IF(Q31="","",IF(Q31="-","-",SUM(Q$7:Q31)))</f>
        <v>1351</v>
      </c>
      <c r="T31" s="28"/>
      <c r="U31" s="13">
        <f t="shared" si="1"/>
        <v>71.03049421661409</v>
      </c>
      <c r="V31" s="30"/>
      <c r="W31" s="23"/>
      <c r="X31" s="23"/>
      <c r="Y31" s="23"/>
    </row>
    <row r="32" spans="2:25" ht="22.5" customHeight="1">
      <c r="B32" s="4">
        <v>26</v>
      </c>
      <c r="C32" s="16" t="s">
        <v>7</v>
      </c>
      <c r="D32" s="28">
        <f>IF(C32="-","",COUNT(C32:C$37))</f>
      </c>
      <c r="E32" s="16" t="str">
        <f>IF(C32="","",IF(C32="-","-",SUM(C$7:C32)))</f>
        <v>-</v>
      </c>
      <c r="F32" s="28"/>
      <c r="G32" s="39">
        <v>201</v>
      </c>
      <c r="H32" s="28">
        <f>IF(G32="-","",38-ROW()-COUNTIF(G32:G$37,"-"))</f>
        <v>4</v>
      </c>
      <c r="I32" s="16">
        <f>IF(G32="","",IF(G32="-","-",SUM(G$7:G32)))</f>
        <v>2636</v>
      </c>
      <c r="J32" s="28"/>
      <c r="K32" s="13">
        <f t="shared" si="0"/>
        <v>69.3866807054488</v>
      </c>
      <c r="L32" s="17"/>
      <c r="M32" s="16" t="s">
        <v>7</v>
      </c>
      <c r="N32" s="28">
        <f>IF(M32="-","",COUNT(M32:M$37))</f>
      </c>
      <c r="O32" s="16" t="str">
        <f>IF(M32="","",IF(M32="-","-",SUM(M$7:M32)))</f>
        <v>-</v>
      </c>
      <c r="P32" s="28">
        <f>IF(O32="-","",COUNT($C32:O$37))</f>
      </c>
      <c r="Q32" s="16">
        <v>101</v>
      </c>
      <c r="R32" s="28">
        <f>IF(Q32="-","",38-ROW()-COUNTIF(Q32:Q$37,"-"))</f>
        <v>4</v>
      </c>
      <c r="S32" s="16">
        <f>IF(Q32="","",IF(Q32="-","-",SUM(Q$7:Q32)))</f>
        <v>1452</v>
      </c>
      <c r="T32" s="28"/>
      <c r="U32" s="13">
        <f t="shared" si="1"/>
        <v>71.17647058823529</v>
      </c>
      <c r="V32" s="30"/>
      <c r="W32" s="23"/>
      <c r="X32" s="23"/>
      <c r="Y32" s="23"/>
    </row>
    <row r="33" spans="2:25" ht="22.5" customHeight="1">
      <c r="B33" s="4">
        <v>27</v>
      </c>
      <c r="C33" s="16">
        <v>198</v>
      </c>
      <c r="D33" s="28">
        <f>IF(C33="-","",COUNT(C33:C$37))</f>
        <v>5</v>
      </c>
      <c r="E33" s="16">
        <f>IF(C33="","",IF(C33="-","-",SUM(C$7:C33)))</f>
        <v>3494</v>
      </c>
      <c r="F33" s="28"/>
      <c r="G33" s="16">
        <v>227</v>
      </c>
      <c r="H33" s="28">
        <f>IF(G33="-","",38-ROW()-COUNTIF(G33:G$37,"-"))</f>
        <v>3</v>
      </c>
      <c r="I33" s="16">
        <f>IF(G33="","",IF(G33="-","-",SUM(G$7:G33)))</f>
        <v>2863</v>
      </c>
      <c r="J33" s="28"/>
      <c r="K33" s="13">
        <f t="shared" si="0"/>
        <v>69.84630397657965</v>
      </c>
      <c r="L33" s="17"/>
      <c r="M33" s="16">
        <v>238</v>
      </c>
      <c r="N33" s="28">
        <f>IF(M33="-","",COUNT(M33:M$37))</f>
        <v>5</v>
      </c>
      <c r="O33" s="16">
        <f>IF(M33="","",IF(M33="-","-",SUM(M$7:M33)))</f>
        <v>1902</v>
      </c>
      <c r="P33" s="28">
        <f>IF(O33="-","",COUNT($C33:O$37))</f>
        <v>42</v>
      </c>
      <c r="Q33" s="16">
        <v>105</v>
      </c>
      <c r="R33" s="28">
        <f>IF(Q33="-","",38-ROW()-COUNTIF(Q33:Q$37,"-"))</f>
        <v>3</v>
      </c>
      <c r="S33" s="16">
        <f>IF(Q33="","",IF(Q33="-","-",SUM(Q$7:Q33)))</f>
        <v>1557</v>
      </c>
      <c r="T33" s="28"/>
      <c r="U33" s="13">
        <f t="shared" si="1"/>
        <v>72.25058004640371</v>
      </c>
      <c r="V33" s="30"/>
      <c r="W33" s="23"/>
      <c r="X33" s="23"/>
      <c r="Y33" s="23"/>
    </row>
    <row r="34" spans="2:25" ht="22.5" customHeight="1">
      <c r="B34" s="4">
        <v>28</v>
      </c>
      <c r="C34" s="16">
        <v>305</v>
      </c>
      <c r="D34" s="28">
        <f>IF(C34="-","",COUNT(C34:C$37))</f>
        <v>4</v>
      </c>
      <c r="E34" s="16">
        <f>IF(C34="","",IF(C34="-","-",SUM(C$7:C34)))</f>
        <v>3799</v>
      </c>
      <c r="F34" s="28"/>
      <c r="G34" s="39">
        <v>405</v>
      </c>
      <c r="H34" s="28">
        <f>IF(G34="-","",38-ROW()-COUNTIF(G34:G$37,"-"))</f>
        <v>2</v>
      </c>
      <c r="I34" s="16">
        <f>IF(G34="","",IF(G34="-","-",SUM(G$7:G34)))</f>
        <v>3268</v>
      </c>
      <c r="J34" s="28"/>
      <c r="K34" s="13">
        <f t="shared" si="0"/>
        <v>71.5568206700241</v>
      </c>
      <c r="L34" s="17"/>
      <c r="M34" s="16">
        <v>138</v>
      </c>
      <c r="N34" s="28">
        <f>IF(M34="-","",COUNT(M34:M$37))</f>
        <v>4</v>
      </c>
      <c r="O34" s="16">
        <f>IF(M34="","",IF(M34="-","-",SUM(M$7:M34)))</f>
        <v>2040</v>
      </c>
      <c r="P34" s="28">
        <f>IF(O34="-","",COUNT($C34:O$37))</f>
        <v>32</v>
      </c>
      <c r="Q34" s="16">
        <v>149</v>
      </c>
      <c r="R34" s="28">
        <f>IF(Q34="-","",38-ROW()-COUNTIF(Q34:Q$37,"-"))</f>
        <v>2</v>
      </c>
      <c r="S34" s="16">
        <f>IF(Q34="","",IF(Q34="-","-",SUM(Q$7:Q34)))</f>
        <v>1706</v>
      </c>
      <c r="T34" s="28"/>
      <c r="U34" s="13">
        <f t="shared" si="1"/>
        <v>72.47238742565845</v>
      </c>
      <c r="V34" s="30"/>
      <c r="W34" s="23"/>
      <c r="X34" s="23"/>
      <c r="Y34" s="23"/>
    </row>
    <row r="35" spans="2:25" ht="22.5" customHeight="1">
      <c r="B35" s="4">
        <v>29</v>
      </c>
      <c r="C35" s="16">
        <v>300</v>
      </c>
      <c r="D35" s="28">
        <f>IF(C35="-","",COUNT(C35:C$37))</f>
        <v>3</v>
      </c>
      <c r="E35" s="16">
        <f>IF(C35="","",IF(C35="-","-",SUM(C$7:C35)))</f>
        <v>4099</v>
      </c>
      <c r="F35" s="28"/>
      <c r="G35" s="39">
        <v>433</v>
      </c>
      <c r="H35" s="37">
        <f>IF(G35="-","",38-ROW()-COUNTIF(G35:G$37,"-"))</f>
        <v>1</v>
      </c>
      <c r="I35" s="16">
        <f>IF(G35="","",IF(G35="-","-",SUM(G$7:G35)))</f>
        <v>3701</v>
      </c>
      <c r="J35" s="28"/>
      <c r="K35" s="13">
        <f t="shared" si="0"/>
        <v>73.37430610626487</v>
      </c>
      <c r="L35" s="17"/>
      <c r="M35" s="16">
        <v>115</v>
      </c>
      <c r="N35" s="28">
        <f>IF(M35="-","",COUNT(M35:M$37))</f>
        <v>3</v>
      </c>
      <c r="O35" s="16">
        <f>IF(M35="","",IF(M35="-","-",SUM(M$7:M35)))</f>
        <v>2155</v>
      </c>
      <c r="P35" s="28">
        <f>IF(O35="-","",COUNT($C35:O$37))</f>
        <v>22</v>
      </c>
      <c r="Q35" s="22">
        <v>182</v>
      </c>
      <c r="R35" s="28">
        <f>IF(Q35="-","",38-ROW()-COUNTIF(Q35:Q$37,"-"))</f>
        <v>1</v>
      </c>
      <c r="S35" s="16">
        <f>IF(Q35="","",IF(Q35="-","-",SUM(Q$7:Q35)))</f>
        <v>1888</v>
      </c>
      <c r="T35" s="28"/>
      <c r="U35" s="13">
        <f t="shared" si="1"/>
        <v>73.40590979782272</v>
      </c>
      <c r="V35" s="30"/>
      <c r="W35" s="23"/>
      <c r="X35" s="23"/>
      <c r="Y35" s="23"/>
    </row>
    <row r="36" spans="2:25" ht="22.5" customHeight="1">
      <c r="B36" s="4">
        <v>30</v>
      </c>
      <c r="C36" s="16">
        <v>468</v>
      </c>
      <c r="D36" s="28">
        <f>IF(C36="-","",COUNT(C36:C$37))</f>
        <v>2</v>
      </c>
      <c r="E36" s="16">
        <f>IF(C36="","",IF(C36="-","-",SUM(C$7:C36)))</f>
        <v>4567</v>
      </c>
      <c r="F36" s="28"/>
      <c r="G36" s="39" t="s">
        <v>8</v>
      </c>
      <c r="H36" s="28">
        <f>IF(G36="-","",38-ROW()-COUNTIF(G36:G$37,"-"))</f>
      </c>
      <c r="I36" s="16" t="str">
        <f>IF(G36="","",IF(G36="-","-",SUM(G$7:G36)))</f>
        <v>-</v>
      </c>
      <c r="J36" s="28"/>
      <c r="K36" s="13" t="str">
        <f t="shared" si="0"/>
        <v>-</v>
      </c>
      <c r="L36" s="17"/>
      <c r="M36" s="16">
        <v>199</v>
      </c>
      <c r="N36" s="28">
        <f>IF(M36="-","",COUNT(M36:M$37))</f>
        <v>2</v>
      </c>
      <c r="O36" s="16">
        <f>IF(M36="","",IF(M36="-","-",SUM(M$7:M36)))</f>
        <v>2354</v>
      </c>
      <c r="P36" s="28">
        <f>IF(O36="-","",COUNT($C36:O$37))</f>
        <v>12</v>
      </c>
      <c r="Q36" s="16" t="s">
        <v>8</v>
      </c>
      <c r="R36" s="28">
        <f>IF(Q36="-","",38-ROW()-COUNTIF(Q36:Q$37,"-"))</f>
      </c>
      <c r="S36" s="16" t="str">
        <f>IF(Q36="","",IF(Q36="-","-",SUM(Q$7:Q36)))</f>
        <v>-</v>
      </c>
      <c r="T36" s="28"/>
      <c r="U36" s="13" t="str">
        <f t="shared" si="1"/>
        <v>-</v>
      </c>
      <c r="V36" s="30"/>
      <c r="W36" s="23"/>
      <c r="X36" s="23"/>
      <c r="Y36" s="23"/>
    </row>
    <row r="37" spans="2:25" ht="22.5" customHeight="1">
      <c r="B37" s="5">
        <v>31</v>
      </c>
      <c r="C37" s="19">
        <v>477</v>
      </c>
      <c r="D37" s="31">
        <f>IF(C37="-","",COUNT(C37:C$37))</f>
        <v>1</v>
      </c>
      <c r="E37" s="19">
        <f>IF(C37="","",IF(C37="-","-",SUM(C$7:C37)))</f>
        <v>5044</v>
      </c>
      <c r="F37" s="31"/>
      <c r="G37" s="32" t="s">
        <v>8</v>
      </c>
      <c r="H37" s="33">
        <f>IF(G37="-","",38-ROW()-COUNTIF(G37:G$37,"-"))</f>
      </c>
      <c r="I37" s="32" t="str">
        <f>IF(G37="","",IF(G37="-","-",SUM(G$7:G37)))</f>
        <v>-</v>
      </c>
      <c r="J37" s="31"/>
      <c r="K37" s="14" t="str">
        <f t="shared" si="0"/>
        <v>-</v>
      </c>
      <c r="L37" s="20"/>
      <c r="M37" s="19">
        <v>218</v>
      </c>
      <c r="N37" s="31">
        <f>IF(M37="-","",COUNT(M37:M$37))</f>
        <v>1</v>
      </c>
      <c r="O37" s="19">
        <f>IF(M37="","",IF(M37="-","-",SUM(M$7:M37)))</f>
        <v>2572</v>
      </c>
      <c r="P37" s="31">
        <f>IF(O37="-","",COUNT($C37:O$37))</f>
        <v>6</v>
      </c>
      <c r="Q37" s="32" t="s">
        <v>8</v>
      </c>
      <c r="R37" s="33">
        <f>IF(Q37="-","",38-ROW()-COUNTIF(Q37:Q$37,"-"))</f>
      </c>
      <c r="S37" s="19" t="str">
        <f>IF(Q37="","",IF(Q37="-","-",SUM(Q$7:Q37)))</f>
        <v>-</v>
      </c>
      <c r="T37" s="31"/>
      <c r="U37" s="14" t="str">
        <f t="shared" si="1"/>
        <v>-</v>
      </c>
      <c r="V37" s="30"/>
      <c r="W37" s="23"/>
      <c r="X37" s="23"/>
      <c r="Y37" s="23"/>
    </row>
    <row r="38" spans="7:18" ht="3.75" customHeight="1">
      <c r="G38" s="34"/>
      <c r="H38" s="35"/>
      <c r="I38" s="36"/>
      <c r="Q38" s="36"/>
      <c r="R38" s="35"/>
    </row>
    <row r="39" spans="5:18" ht="13.5">
      <c r="E39" s="38"/>
      <c r="G39" s="38"/>
      <c r="H39" s="35"/>
      <c r="I39" s="38"/>
      <c r="J39" s="34"/>
      <c r="K39" s="42"/>
      <c r="L39" t="s">
        <v>12</v>
      </c>
      <c r="Q39" s="34"/>
      <c r="R39" s="35"/>
    </row>
  </sheetData>
  <sheetProtection/>
  <protectedRanges>
    <protectedRange sqref="H3" name="範囲6"/>
    <protectedRange sqref="C5:G5" name="範囲1_1"/>
    <protectedRange sqref="C7:C37" name="範囲1_3"/>
    <protectedRange sqref="Q7:Q34 G7:G34" name="範囲1_4"/>
    <protectedRange sqref="M7:M37" name="範囲1_5"/>
    <protectedRange sqref="Q35:Q37 G35:G37" name="範囲1_2"/>
  </protectedRanges>
  <mergeCells count="15">
    <mergeCell ref="Q6:R6"/>
    <mergeCell ref="S6:T6"/>
    <mergeCell ref="C6:D6"/>
    <mergeCell ref="E6:F6"/>
    <mergeCell ref="G6:H6"/>
    <mergeCell ref="I6:J6"/>
    <mergeCell ref="M6:N6"/>
    <mergeCell ref="O6:P6"/>
    <mergeCell ref="Q3:U3"/>
    <mergeCell ref="C4:K4"/>
    <mergeCell ref="M4:U4"/>
    <mergeCell ref="C5:F5"/>
    <mergeCell ref="G5:J5"/>
    <mergeCell ref="M5:P5"/>
    <mergeCell ref="Q5:T5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Y39"/>
  <sheetViews>
    <sheetView showGridLines="0" showRowColHeaders="0" showOutlineSymbols="0" zoomScalePageLayoutView="0" workbookViewId="0" topLeftCell="A1">
      <selection activeCell="A37" sqref="A37"/>
    </sheetView>
  </sheetViews>
  <sheetFormatPr defaultColWidth="9.00390625" defaultRowHeight="13.5"/>
  <cols>
    <col min="1" max="1" width="1.37890625" style="0" customWidth="1"/>
    <col min="2" max="2" width="3.50390625" style="0" customWidth="1"/>
    <col min="3" max="3" width="8.125" style="0" customWidth="1"/>
    <col min="4" max="4" width="1.25" style="25" customWidth="1"/>
    <col min="5" max="5" width="8.125" style="0" customWidth="1"/>
    <col min="6" max="6" width="1.25" style="27" customWidth="1"/>
    <col min="7" max="7" width="8.125" style="0" customWidth="1"/>
    <col min="8" max="8" width="1.25" style="25" customWidth="1"/>
    <col min="9" max="9" width="8.125" style="0" customWidth="1"/>
    <col min="10" max="10" width="1.25" style="0" customWidth="1"/>
    <col min="11" max="11" width="7.625" style="0" customWidth="1"/>
    <col min="12" max="12" width="1.37890625" style="0" customWidth="1"/>
    <col min="13" max="13" width="8.125" style="0" customWidth="1"/>
    <col min="14" max="14" width="1.25" style="25" customWidth="1"/>
    <col min="15" max="15" width="8.125" style="0" customWidth="1"/>
    <col min="16" max="16" width="1.25" style="0" customWidth="1"/>
    <col min="17" max="17" width="8.125" style="0" customWidth="1"/>
    <col min="18" max="18" width="1.25" style="25" customWidth="1"/>
    <col min="19" max="19" width="8.125" style="0" customWidth="1"/>
    <col min="20" max="20" width="1.25" style="0" customWidth="1"/>
    <col min="21" max="21" width="7.50390625" style="0" customWidth="1"/>
  </cols>
  <sheetData>
    <row r="1" spans="2:16" ht="17.25">
      <c r="B1" s="10"/>
      <c r="C1" s="10"/>
      <c r="D1" s="10"/>
      <c r="E1" s="10"/>
      <c r="F1" s="24"/>
      <c r="G1" s="10"/>
      <c r="H1" s="7"/>
      <c r="I1" s="7"/>
      <c r="J1" s="7"/>
      <c r="K1" s="7"/>
      <c r="L1" s="7"/>
      <c r="M1" s="7"/>
      <c r="N1" s="7"/>
      <c r="O1" s="7"/>
      <c r="P1" s="7"/>
    </row>
    <row r="2" spans="2:21" ht="24.75" customHeight="1">
      <c r="B2" s="8"/>
      <c r="C2" s="8"/>
      <c r="D2" s="8"/>
      <c r="E2" s="8"/>
      <c r="F2" s="26"/>
      <c r="G2" s="8"/>
      <c r="H2" s="7"/>
      <c r="I2" s="7"/>
      <c r="J2" s="7"/>
      <c r="K2" s="7"/>
      <c r="L2" s="7"/>
      <c r="M2" s="7"/>
      <c r="N2" s="7"/>
      <c r="O2" s="7"/>
      <c r="P2" s="7"/>
      <c r="Q2" s="9"/>
      <c r="R2" s="9"/>
      <c r="S2" s="9"/>
      <c r="T2" s="9"/>
      <c r="U2" s="9"/>
    </row>
    <row r="3" spans="17:21" ht="24.75" customHeight="1">
      <c r="Q3" s="51" t="s">
        <v>0</v>
      </c>
      <c r="R3" s="51"/>
      <c r="S3" s="51"/>
      <c r="T3" s="51"/>
      <c r="U3" s="51"/>
    </row>
    <row r="4" spans="3:21" ht="22.5" customHeight="1">
      <c r="C4" s="52" t="s">
        <v>5</v>
      </c>
      <c r="D4" s="53"/>
      <c r="E4" s="53"/>
      <c r="F4" s="53"/>
      <c r="G4" s="53"/>
      <c r="H4" s="53"/>
      <c r="I4" s="53"/>
      <c r="J4" s="53"/>
      <c r="K4" s="54"/>
      <c r="L4" s="11"/>
      <c r="M4" s="52" t="s">
        <v>6</v>
      </c>
      <c r="N4" s="53"/>
      <c r="O4" s="53"/>
      <c r="P4" s="53"/>
      <c r="Q4" s="53"/>
      <c r="R4" s="53"/>
      <c r="S4" s="53"/>
      <c r="T4" s="53"/>
      <c r="U4" s="54"/>
    </row>
    <row r="5" spans="2:21" ht="22.5" customHeight="1">
      <c r="B5" s="1"/>
      <c r="C5" s="48" t="s">
        <v>9</v>
      </c>
      <c r="D5" s="50"/>
      <c r="E5" s="50"/>
      <c r="F5" s="49"/>
      <c r="G5" s="48" t="s">
        <v>10</v>
      </c>
      <c r="H5" s="50"/>
      <c r="I5" s="50"/>
      <c r="J5" s="49"/>
      <c r="K5" s="21" t="s">
        <v>1</v>
      </c>
      <c r="L5" s="6"/>
      <c r="M5" s="48" t="str">
        <f>C5</f>
        <v>令和5年</v>
      </c>
      <c r="N5" s="50"/>
      <c r="O5" s="50"/>
      <c r="P5" s="49"/>
      <c r="Q5" s="48" t="str">
        <f>G5</f>
        <v>令和6年</v>
      </c>
      <c r="R5" s="50"/>
      <c r="S5" s="50"/>
      <c r="T5" s="49"/>
      <c r="U5" s="21" t="s">
        <v>1</v>
      </c>
    </row>
    <row r="6" spans="2:21" ht="22.5" customHeight="1">
      <c r="B6" s="2"/>
      <c r="C6" s="46" t="s">
        <v>3</v>
      </c>
      <c r="D6" s="47"/>
      <c r="E6" s="48" t="s">
        <v>4</v>
      </c>
      <c r="F6" s="49"/>
      <c r="G6" s="46" t="s">
        <v>3</v>
      </c>
      <c r="H6" s="47"/>
      <c r="I6" s="48" t="s">
        <v>2</v>
      </c>
      <c r="J6" s="49"/>
      <c r="K6" s="12"/>
      <c r="L6" s="6"/>
      <c r="M6" s="46" t="s">
        <v>3</v>
      </c>
      <c r="N6" s="47"/>
      <c r="O6" s="48" t="s">
        <v>4</v>
      </c>
      <c r="P6" s="49"/>
      <c r="Q6" s="46" t="s">
        <v>3</v>
      </c>
      <c r="R6" s="47"/>
      <c r="S6" s="48" t="s">
        <v>2</v>
      </c>
      <c r="T6" s="49"/>
      <c r="U6" s="12"/>
    </row>
    <row r="7" spans="2:25" ht="22.5" customHeight="1">
      <c r="B7" s="3">
        <v>1</v>
      </c>
      <c r="C7" s="15" t="s">
        <v>7</v>
      </c>
      <c r="D7" s="28">
        <f>IF(C7="-","",COUNT(C7:C$37))</f>
      </c>
      <c r="E7" s="16" t="str">
        <f>IF(C7="","",IF(C7="-","-",SUM(C$7:C7)))</f>
        <v>-</v>
      </c>
      <c r="F7" s="28"/>
      <c r="G7" s="15">
        <v>17</v>
      </c>
      <c r="H7" s="28">
        <f>IF(G7="-","",38-ROW()-COUNTIF(G7:G$37,"-"))</f>
        <v>21</v>
      </c>
      <c r="I7" s="16">
        <f>IF(G7="","",IF(G7="-","-",SUM(G$7:G7)))</f>
        <v>17</v>
      </c>
      <c r="J7" s="28"/>
      <c r="K7" s="13" t="str">
        <f aca="true" t="shared" si="0" ref="K7:K37">IF(G7="","",IF(G7="-","-",IF(H7&gt;MAX(D$7:D$37),"-",IF(VLOOKUP(H7,D$7:E$37,2,FALSE)=0,"---.- ",I7/VLOOKUP(H7,D$7:E$37,2,FALSE)*100))))</f>
        <v>-</v>
      </c>
      <c r="L7" s="17"/>
      <c r="M7" s="15" t="s">
        <v>7</v>
      </c>
      <c r="N7" s="28">
        <f>IF(M7="-","",COUNT(M7:M$37))</f>
      </c>
      <c r="O7" s="16" t="str">
        <f>IF(M7="","",IF(M7="-","-",SUM(M$7:M7)))</f>
        <v>-</v>
      </c>
      <c r="P7" s="28">
        <f>IF(O7="-","",COUNT($M7:M$37))</f>
      </c>
      <c r="Q7" s="15">
        <v>13</v>
      </c>
      <c r="R7" s="28">
        <f>IF(Q7="-","",38-ROW()-COUNTIF(Q7:Q$37,"-"))</f>
        <v>21</v>
      </c>
      <c r="S7" s="16">
        <f>IF(Q7="","",IF(Q7="-","-",SUM(Q$7:Q7)))</f>
        <v>13</v>
      </c>
      <c r="T7" s="28"/>
      <c r="U7" s="13" t="str">
        <f aca="true" t="shared" si="1" ref="U7:U37">IF(Q7="","",IF(Q7="-","-",IF(R7&gt;MAX(N$7:N$37),"-",IF(VLOOKUP(R7,N$7:O$37,2,FALSE)=0,"---.- ",S7/VLOOKUP(R7,N$7:O$37,2,FALSE)*100))))</f>
        <v>-</v>
      </c>
      <c r="W7" s="23"/>
      <c r="X7" s="23"/>
      <c r="Y7" s="23"/>
    </row>
    <row r="8" spans="2:25" ht="22.5" customHeight="1">
      <c r="B8" s="4">
        <v>2</v>
      </c>
      <c r="C8" s="16" t="s">
        <v>7</v>
      </c>
      <c r="D8" s="28">
        <f>IF(C8="-","",COUNT(C8:C$37))</f>
      </c>
      <c r="E8" s="16" t="str">
        <f>IF(C8="","",IF(C8="-","-",SUM(C$7:C8)))</f>
        <v>-</v>
      </c>
      <c r="F8" s="28"/>
      <c r="G8" s="16">
        <v>31</v>
      </c>
      <c r="H8" s="28">
        <f>IF(G8="-","",38-ROW()-COUNTIF(G8:G$37,"-"))</f>
        <v>20</v>
      </c>
      <c r="I8" s="16">
        <f>IF(G8="","",IF(G8="-","-",SUM(G$7:G8)))</f>
        <v>48</v>
      </c>
      <c r="J8" s="28"/>
      <c r="K8" s="13">
        <f t="shared" si="0"/>
        <v>81.35593220338984</v>
      </c>
      <c r="L8" s="17"/>
      <c r="M8" s="16" t="s">
        <v>7</v>
      </c>
      <c r="N8" s="28">
        <f>IF(M8="-","",COUNT(M8:M$37))</f>
      </c>
      <c r="O8" s="16" t="str">
        <f>IF(M8="","",IF(M8="-","-",SUM(M$7:M8)))</f>
        <v>-</v>
      </c>
      <c r="P8" s="28">
        <f>IF(O8="-","",COUNT($C8:O$37))</f>
      </c>
      <c r="Q8" s="16">
        <v>37</v>
      </c>
      <c r="R8" s="28">
        <f>IF(Q8="-","",38-ROW()-COUNTIF(Q8:Q$37,"-"))</f>
        <v>20</v>
      </c>
      <c r="S8" s="16">
        <f>IF(Q8="","",IF(Q8="-","-",SUM(Q$7:Q8)))</f>
        <v>50</v>
      </c>
      <c r="T8" s="28"/>
      <c r="U8" s="13">
        <f t="shared" si="1"/>
        <v>135.13513513513513</v>
      </c>
      <c r="W8" s="23"/>
      <c r="X8" s="23"/>
      <c r="Y8" s="23"/>
    </row>
    <row r="9" spans="2:25" ht="22.5" customHeight="1">
      <c r="B9" s="4">
        <v>3</v>
      </c>
      <c r="C9" s="16">
        <v>59</v>
      </c>
      <c r="D9" s="28">
        <f>IF(C9="-","",COUNT(C9:C$37))</f>
        <v>20</v>
      </c>
      <c r="E9" s="16">
        <f>IF(C9="","",IF(C9="-","-",SUM(C$7:C9)))</f>
        <v>59</v>
      </c>
      <c r="F9" s="28"/>
      <c r="G9" s="16">
        <v>42</v>
      </c>
      <c r="H9" s="28">
        <f>IF(G9="-","",38-ROW()-COUNTIF(G9:G$37,"-"))</f>
        <v>19</v>
      </c>
      <c r="I9" s="16">
        <f>IF(G9="","",IF(G9="-","-",SUM(G$7:G9)))</f>
        <v>90</v>
      </c>
      <c r="J9" s="28"/>
      <c r="K9" s="13">
        <f t="shared" si="0"/>
        <v>108.43373493975903</v>
      </c>
      <c r="L9" s="17"/>
      <c r="M9" s="16">
        <v>37</v>
      </c>
      <c r="N9" s="28">
        <f>IF(M9="-","",COUNT(M9:M$37))</f>
        <v>20</v>
      </c>
      <c r="O9" s="16">
        <f>IF(M9="","",IF(M9="-","-",SUM(M$7:M9)))</f>
        <v>37</v>
      </c>
      <c r="P9" s="28">
        <f>IF(O9="-","",COUNT($C9:O$37))</f>
        <v>196</v>
      </c>
      <c r="Q9" s="16">
        <v>37</v>
      </c>
      <c r="R9" s="28">
        <f>IF(Q9="-","",38-ROW()-COUNTIF(Q9:Q$37,"-"))</f>
        <v>19</v>
      </c>
      <c r="S9" s="16">
        <f>IF(Q9="","",IF(Q9="-","-",SUM(Q$7:Q9)))</f>
        <v>87</v>
      </c>
      <c r="T9" s="28"/>
      <c r="U9" s="13">
        <f t="shared" si="1"/>
        <v>202.32558139534885</v>
      </c>
      <c r="W9" s="23"/>
      <c r="X9" s="23"/>
      <c r="Y9" s="23"/>
    </row>
    <row r="10" spans="2:25" ht="22.5" customHeight="1">
      <c r="B10" s="4">
        <v>4</v>
      </c>
      <c r="C10" s="16">
        <v>24</v>
      </c>
      <c r="D10" s="28">
        <f>IF(C10="-","",COUNT(C10:C$37))</f>
        <v>19</v>
      </c>
      <c r="E10" s="16">
        <f>IF(C10="","",IF(C10="-","-",SUM(C$7:C10)))</f>
        <v>83</v>
      </c>
      <c r="F10" s="28"/>
      <c r="G10" s="16">
        <v>52</v>
      </c>
      <c r="H10" s="28">
        <f>IF(G10="-","",38-ROW()-COUNTIF(G10:G$37,"-"))</f>
        <v>18</v>
      </c>
      <c r="I10" s="16">
        <f>IF(G10="","",IF(G10="-","-",SUM(G$7:G10)))</f>
        <v>142</v>
      </c>
      <c r="J10" s="29"/>
      <c r="K10" s="13">
        <f t="shared" si="0"/>
        <v>123.47826086956522</v>
      </c>
      <c r="L10" s="17"/>
      <c r="M10" s="16">
        <v>6</v>
      </c>
      <c r="N10" s="28">
        <f>IF(M10="-","",COUNT(M10:M$37))</f>
        <v>19</v>
      </c>
      <c r="O10" s="16">
        <f>IF(M10="","",IF(M10="-","-",SUM(M$7:M10)))</f>
        <v>43</v>
      </c>
      <c r="P10" s="28">
        <f>IF(O10="-","",COUNT($C10:O$37))</f>
        <v>186</v>
      </c>
      <c r="Q10" s="16">
        <v>33</v>
      </c>
      <c r="R10" s="28">
        <f>IF(Q10="-","",38-ROW()-COUNTIF(Q10:Q$37,"-"))</f>
        <v>18</v>
      </c>
      <c r="S10" s="16">
        <f>IF(Q10="","",IF(Q10="-","-",SUM(Q$7:Q10)))</f>
        <v>120</v>
      </c>
      <c r="T10" s="29"/>
      <c r="U10" s="13">
        <f t="shared" si="1"/>
        <v>150</v>
      </c>
      <c r="W10" s="23"/>
      <c r="X10" s="23"/>
      <c r="Y10" s="23"/>
    </row>
    <row r="11" spans="2:25" ht="22.5" customHeight="1">
      <c r="B11" s="4">
        <v>5</v>
      </c>
      <c r="C11" s="16">
        <v>32</v>
      </c>
      <c r="D11" s="28">
        <f>IF(C11="-","",COUNT(C11:C$37))</f>
        <v>18</v>
      </c>
      <c r="E11" s="16">
        <f>IF(C11="","",IF(C11="-","-",SUM(C$7:C11)))</f>
        <v>115</v>
      </c>
      <c r="F11" s="28"/>
      <c r="G11" s="16">
        <v>67</v>
      </c>
      <c r="H11" s="28">
        <f>IF(G11="-","",38-ROW()-COUNTIF(G11:G$37,"-"))</f>
        <v>17</v>
      </c>
      <c r="I11" s="16">
        <f>IF(G11="","",IF(G11="-","-",SUM(G$7:G11)))</f>
        <v>209</v>
      </c>
      <c r="J11" s="28"/>
      <c r="K11" s="13">
        <f t="shared" si="0"/>
        <v>104.5</v>
      </c>
      <c r="L11" s="17"/>
      <c r="M11" s="16">
        <v>37</v>
      </c>
      <c r="N11" s="28">
        <f>IF(M11="-","",COUNT(M11:M$37))</f>
        <v>18</v>
      </c>
      <c r="O11" s="16">
        <f>IF(M11="","",IF(M11="-","-",SUM(M$7:M11)))</f>
        <v>80</v>
      </c>
      <c r="P11" s="28">
        <f>IF(O11="-","",COUNT($C11:O$37))</f>
        <v>176</v>
      </c>
      <c r="Q11" s="16">
        <v>65</v>
      </c>
      <c r="R11" s="28">
        <f>IF(Q11="-","",38-ROW()-COUNTIF(Q11:Q$37,"-"))</f>
        <v>17</v>
      </c>
      <c r="S11" s="16">
        <f>IF(Q11="","",IF(Q11="-","-",SUM(Q$7:Q11)))</f>
        <v>185</v>
      </c>
      <c r="T11" s="28"/>
      <c r="U11" s="13">
        <f t="shared" si="1"/>
        <v>152.89256198347107</v>
      </c>
      <c r="W11" s="23"/>
      <c r="X11" s="23"/>
      <c r="Y11" s="23"/>
    </row>
    <row r="12" spans="2:25" ht="22.5" customHeight="1">
      <c r="B12" s="4">
        <v>6</v>
      </c>
      <c r="C12" s="16">
        <v>85</v>
      </c>
      <c r="D12" s="28">
        <f>IF(C12="-","",COUNT(C12:C$37))</f>
        <v>17</v>
      </c>
      <c r="E12" s="16">
        <f>IF(C12="","",IF(C12="-","-",SUM(C$7:C12)))</f>
        <v>200</v>
      </c>
      <c r="F12" s="28"/>
      <c r="G12" s="16" t="s">
        <v>8</v>
      </c>
      <c r="H12" s="28">
        <f>IF(G12="-","",38-ROW()-COUNTIF(G12:G$37,"-"))</f>
      </c>
      <c r="I12" s="16" t="str">
        <f>IF(G12="","",IF(G12="-","-",SUM(G$7:G12)))</f>
        <v>-</v>
      </c>
      <c r="J12" s="28"/>
      <c r="K12" s="13" t="str">
        <f t="shared" si="0"/>
        <v>-</v>
      </c>
      <c r="L12" s="17"/>
      <c r="M12" s="16">
        <v>41</v>
      </c>
      <c r="N12" s="28">
        <f>IF(M12="-","",COUNT(M12:M$37))</f>
        <v>17</v>
      </c>
      <c r="O12" s="16">
        <f>IF(M12="","",IF(M12="-","-",SUM(M$7:M12)))</f>
        <v>121</v>
      </c>
      <c r="P12" s="28">
        <f>IF(O12="-","",COUNT($C12:O$37))</f>
        <v>166</v>
      </c>
      <c r="Q12" s="16" t="s">
        <v>8</v>
      </c>
      <c r="R12" s="28">
        <f>IF(Q12="-","",38-ROW()-COUNTIF(Q12:Q$37,"-"))</f>
      </c>
      <c r="S12" s="16" t="str">
        <f>IF(Q12="","",IF(Q12="-","-",SUM(Q$7:Q12)))</f>
        <v>-</v>
      </c>
      <c r="T12" s="28"/>
      <c r="U12" s="13" t="str">
        <f t="shared" si="1"/>
        <v>-</v>
      </c>
      <c r="W12" s="23"/>
      <c r="X12" s="23"/>
      <c r="Y12" s="23"/>
    </row>
    <row r="13" spans="2:25" ht="22.5" customHeight="1">
      <c r="B13" s="4">
        <v>7</v>
      </c>
      <c r="C13" s="16">
        <v>79</v>
      </c>
      <c r="D13" s="28">
        <f>IF(C13="-","",COUNT(C13:C$37))</f>
        <v>16</v>
      </c>
      <c r="E13" s="16">
        <f>IF(C13="","",IF(C13="-","-",SUM(C$7:C13)))</f>
        <v>279</v>
      </c>
      <c r="F13" s="28"/>
      <c r="G13" s="39" t="s">
        <v>8</v>
      </c>
      <c r="H13" s="28">
        <f>IF(G13="-","",38-ROW()-COUNTIF(G13:G$37,"-"))</f>
      </c>
      <c r="I13" s="16" t="str">
        <f>IF(G13="","",IF(G13="-","-",SUM(G$7:G13)))</f>
        <v>-</v>
      </c>
      <c r="J13" s="28"/>
      <c r="K13" s="13" t="str">
        <f t="shared" si="0"/>
        <v>-</v>
      </c>
      <c r="L13" s="17"/>
      <c r="M13" s="16">
        <v>35</v>
      </c>
      <c r="N13" s="28">
        <f>IF(M13="-","",COUNT(M13:M$37))</f>
        <v>16</v>
      </c>
      <c r="O13" s="16">
        <f>IF(M13="","",IF(M13="-","-",SUM(M$7:M13)))</f>
        <v>156</v>
      </c>
      <c r="P13" s="28">
        <f>IF(O13="-","",COUNT($C13:O$37))</f>
        <v>160</v>
      </c>
      <c r="Q13" s="16" t="s">
        <v>8</v>
      </c>
      <c r="R13" s="28">
        <f>IF(Q13="-","",38-ROW()-COUNTIF(Q13:Q$37,"-"))</f>
      </c>
      <c r="S13" s="16" t="str">
        <f>IF(Q13="","",IF(Q13="-","-",SUM(Q$7:Q13)))</f>
        <v>-</v>
      </c>
      <c r="T13" s="28"/>
      <c r="U13" s="13" t="str">
        <f t="shared" si="1"/>
        <v>-</v>
      </c>
      <c r="W13" s="23"/>
      <c r="X13" s="23"/>
      <c r="Y13" s="23"/>
    </row>
    <row r="14" spans="2:25" ht="22.5" customHeight="1">
      <c r="B14" s="4">
        <v>8</v>
      </c>
      <c r="C14" s="16" t="s">
        <v>7</v>
      </c>
      <c r="D14" s="28">
        <f>IF(C14="-","",COUNT(C14:C$37))</f>
      </c>
      <c r="E14" s="16" t="str">
        <f>IF(C14="","",IF(C14="-","-",SUM(C$7:C14)))</f>
        <v>-</v>
      </c>
      <c r="F14" s="28"/>
      <c r="G14" s="16">
        <v>45</v>
      </c>
      <c r="H14" s="28">
        <f>IF(G14="-","",38-ROW()-COUNTIF(G14:G$37,"-"))</f>
        <v>16</v>
      </c>
      <c r="I14" s="16">
        <f>IF(G14="","",IF(G14="-","-",SUM(G$7:G14)))</f>
        <v>254</v>
      </c>
      <c r="J14" s="28"/>
      <c r="K14" s="13">
        <f t="shared" si="0"/>
        <v>91.0394265232975</v>
      </c>
      <c r="L14" s="17"/>
      <c r="M14" s="16" t="s">
        <v>7</v>
      </c>
      <c r="N14" s="28">
        <f>IF(M14="-","",COUNT(M14:M$37))</f>
      </c>
      <c r="O14" s="16" t="str">
        <f>IF(M14="","",IF(M14="-","-",SUM(M$7:M14)))</f>
        <v>-</v>
      </c>
      <c r="P14" s="28">
        <f>IF(O14="-","",COUNT($C14:O$37))</f>
      </c>
      <c r="Q14" s="16">
        <v>31</v>
      </c>
      <c r="R14" s="28">
        <f>IF(Q14="-","",38-ROW()-COUNTIF(Q14:Q$37,"-"))</f>
        <v>16</v>
      </c>
      <c r="S14" s="16">
        <f>IF(Q14="","",IF(Q14="-","-",SUM(Q$7:Q14)))</f>
        <v>216</v>
      </c>
      <c r="T14" s="29"/>
      <c r="U14" s="13">
        <f t="shared" si="1"/>
        <v>138.46153846153845</v>
      </c>
      <c r="W14" s="23"/>
      <c r="X14" s="23"/>
      <c r="Y14" s="23"/>
    </row>
    <row r="15" spans="2:25" ht="22.5" customHeight="1">
      <c r="B15" s="4">
        <v>9</v>
      </c>
      <c r="C15" s="16" t="s">
        <v>7</v>
      </c>
      <c r="D15" s="28">
        <f>IF(C15="-","",COUNT(C15:C$37))</f>
      </c>
      <c r="E15" s="16" t="str">
        <f>IF(C15="","",IF(C15="-","-",SUM(C$7:C15)))</f>
        <v>-</v>
      </c>
      <c r="F15" s="28"/>
      <c r="G15" s="16">
        <v>53</v>
      </c>
      <c r="H15" s="28">
        <f>IF(G15="-","",38-ROW()-COUNTIF(G15:G$37,"-"))</f>
        <v>15</v>
      </c>
      <c r="I15" s="16">
        <f>IF(G15="","",IF(G15="-","-",SUM(G$7:G15)))</f>
        <v>307</v>
      </c>
      <c r="J15" s="28"/>
      <c r="K15" s="13">
        <f t="shared" si="0"/>
        <v>93.03030303030303</v>
      </c>
      <c r="L15" s="17"/>
      <c r="M15" s="16" t="s">
        <v>7</v>
      </c>
      <c r="N15" s="28">
        <f>IF(M15="-","",COUNT(M15:M$37))</f>
      </c>
      <c r="O15" s="16" t="str">
        <f>IF(M15="","",IF(M15="-","-",SUM(M$7:M15)))</f>
        <v>-</v>
      </c>
      <c r="P15" s="28">
        <f>IF(O15="-","",COUNT($C15:O$37))</f>
      </c>
      <c r="Q15" s="16">
        <v>32</v>
      </c>
      <c r="R15" s="28">
        <f>IF(Q15="-","",38-ROW()-COUNTIF(Q15:Q$37,"-"))</f>
        <v>15</v>
      </c>
      <c r="S15" s="16">
        <f>IF(Q15="","",IF(Q15="-","-",SUM(Q$7:Q15)))</f>
        <v>248</v>
      </c>
      <c r="T15" s="28"/>
      <c r="U15" s="13">
        <f t="shared" si="1"/>
        <v>122.16748768472907</v>
      </c>
      <c r="V15" s="30"/>
      <c r="W15" s="23"/>
      <c r="X15" s="23"/>
      <c r="Y15" s="23"/>
    </row>
    <row r="16" spans="2:25" ht="22.5" customHeight="1">
      <c r="B16" s="4">
        <v>10</v>
      </c>
      <c r="C16" s="16">
        <v>51</v>
      </c>
      <c r="D16" s="28">
        <f>IF(C16="-","",COUNT(C16:C$37))</f>
        <v>15</v>
      </c>
      <c r="E16" s="16">
        <f>IF(C16="","",IF(C16="-","-",SUM(C$7:C16)))</f>
        <v>330</v>
      </c>
      <c r="F16" s="28"/>
      <c r="G16" s="39">
        <v>74</v>
      </c>
      <c r="H16" s="28">
        <f>IF(G16="-","",38-ROW()-COUNTIF(G16:G$37,"-"))</f>
        <v>14</v>
      </c>
      <c r="I16" s="16">
        <f>IF(G16="","",IF(G16="-","-",SUM(G$7:G16)))</f>
        <v>381</v>
      </c>
      <c r="J16" s="28"/>
      <c r="K16" s="13">
        <f t="shared" si="0"/>
        <v>99.73821989528795</v>
      </c>
      <c r="L16" s="17"/>
      <c r="M16" s="16">
        <v>47</v>
      </c>
      <c r="N16" s="28">
        <f>IF(M16="-","",COUNT(M16:M$37))</f>
        <v>15</v>
      </c>
      <c r="O16" s="16">
        <f>IF(M16="","",IF(M16="-","-",SUM(M$7:M16)))</f>
        <v>203</v>
      </c>
      <c r="P16" s="28">
        <f>IF(O16="-","",COUNT($C16:O$37))</f>
        <v>146</v>
      </c>
      <c r="Q16" s="39">
        <v>78</v>
      </c>
      <c r="R16" s="28">
        <f>IF(Q16="-","",38-ROW()-COUNTIF(Q16:Q$37,"-"))</f>
        <v>14</v>
      </c>
      <c r="S16" s="16">
        <f>IF(Q16="","",IF(Q16="-","-",SUM(Q$7:Q16)))</f>
        <v>326</v>
      </c>
      <c r="T16" s="28"/>
      <c r="U16" s="13">
        <f t="shared" si="1"/>
        <v>133.60655737704917</v>
      </c>
      <c r="V16" s="30"/>
      <c r="W16" s="23"/>
      <c r="X16" s="23"/>
      <c r="Y16" s="23"/>
    </row>
    <row r="17" spans="2:25" ht="22.5" customHeight="1">
      <c r="B17" s="4">
        <v>11</v>
      </c>
      <c r="C17" s="16">
        <v>52</v>
      </c>
      <c r="D17" s="28">
        <f>IF(C17="-","",COUNT(C17:C$37))</f>
        <v>14</v>
      </c>
      <c r="E17" s="16">
        <f>IF(C17="","",IF(C17="-","-",SUM(C$7:C17)))</f>
        <v>382</v>
      </c>
      <c r="F17" s="28"/>
      <c r="G17" s="16">
        <v>135</v>
      </c>
      <c r="H17" s="28">
        <f>IF(G17="-","",38-ROW()-COUNTIF(G17:G$37,"-"))</f>
        <v>13</v>
      </c>
      <c r="I17" s="16">
        <f>IF(G17="","",IF(G17="-","-",SUM(G$7:G17)))</f>
        <v>516</v>
      </c>
      <c r="J17" s="28"/>
      <c r="K17" s="13">
        <f t="shared" si="0"/>
        <v>105.95482546201231</v>
      </c>
      <c r="L17" s="17"/>
      <c r="M17" s="16">
        <v>41</v>
      </c>
      <c r="N17" s="28">
        <f>IF(M17="-","",COUNT(M17:M$37))</f>
        <v>14</v>
      </c>
      <c r="O17" s="16">
        <f>IF(M17="","",IF(M17="-","-",SUM(M$7:M17)))</f>
        <v>244</v>
      </c>
      <c r="P17" s="28">
        <f>IF(O17="-","",COUNT($C17:O$37))</f>
        <v>136</v>
      </c>
      <c r="Q17" s="16">
        <v>61</v>
      </c>
      <c r="R17" s="28">
        <f>IF(Q17="-","",38-ROW()-COUNTIF(Q17:Q$37,"-"))</f>
        <v>13</v>
      </c>
      <c r="S17" s="16">
        <f>IF(Q17="","",IF(Q17="-","-",SUM(Q$7:Q17)))</f>
        <v>387</v>
      </c>
      <c r="T17" s="28"/>
      <c r="U17" s="13">
        <f t="shared" si="1"/>
        <v>130.74324324324326</v>
      </c>
      <c r="V17" s="30"/>
      <c r="W17" s="23"/>
      <c r="X17" s="23"/>
      <c r="Y17" s="23"/>
    </row>
    <row r="18" spans="2:25" ht="22.5" customHeight="1">
      <c r="B18" s="4">
        <v>12</v>
      </c>
      <c r="C18" s="16">
        <v>105</v>
      </c>
      <c r="D18" s="28">
        <f>IF(C18="-","",COUNT(C18:C$37))</f>
        <v>13</v>
      </c>
      <c r="E18" s="16">
        <f>IF(C18="","",IF(C18="-","-",SUM(C$7:C18)))</f>
        <v>487</v>
      </c>
      <c r="F18" s="28"/>
      <c r="G18" s="41">
        <v>113</v>
      </c>
      <c r="H18" s="28">
        <f>IF(G18="-","",38-ROW()-COUNTIF(G18:G$37,"-"))</f>
        <v>12</v>
      </c>
      <c r="I18" s="16">
        <f>IF(G18="","",IF(G18="-","-",SUM(G$7:G18)))</f>
        <v>629</v>
      </c>
      <c r="J18" s="28"/>
      <c r="K18" s="13">
        <f t="shared" si="0"/>
        <v>104.3117744610282</v>
      </c>
      <c r="L18" s="17"/>
      <c r="M18" s="16">
        <v>52</v>
      </c>
      <c r="N18" s="28">
        <f>IF(M18="-","",COUNT(M18:M$37))</f>
        <v>13</v>
      </c>
      <c r="O18" s="16">
        <f>IF(M18="","",IF(M18="-","-",SUM(M$7:M18)))</f>
        <v>296</v>
      </c>
      <c r="P18" s="28">
        <f>IF(O18="-","",COUNT($C18:O$37))</f>
        <v>126</v>
      </c>
      <c r="Q18" s="39">
        <v>63</v>
      </c>
      <c r="R18" s="28">
        <f>IF(Q18="-","",38-ROW()-COUNTIF(Q18:Q$37,"-"))</f>
        <v>12</v>
      </c>
      <c r="S18" s="16">
        <f>IF(Q18="","",IF(Q18="-","-",SUM(Q$7:Q18)))</f>
        <v>450</v>
      </c>
      <c r="T18" s="29"/>
      <c r="U18" s="13">
        <f t="shared" si="1"/>
        <v>133.1360946745562</v>
      </c>
      <c r="V18" s="30"/>
      <c r="W18" s="23"/>
      <c r="X18" s="23"/>
      <c r="Y18" s="23"/>
    </row>
    <row r="19" spans="2:25" ht="22.5" customHeight="1">
      <c r="B19" s="4">
        <v>13</v>
      </c>
      <c r="C19" s="16">
        <v>116</v>
      </c>
      <c r="D19" s="28">
        <f>IF(C19="-","",COUNT(C19:C$37))</f>
        <v>12</v>
      </c>
      <c r="E19" s="16">
        <f>IF(C19="","",IF(C19="-","-",SUM(C$7:C19)))</f>
        <v>603</v>
      </c>
      <c r="F19" s="28"/>
      <c r="G19" s="16" t="s">
        <v>8</v>
      </c>
      <c r="H19" s="28">
        <f>IF(G19="-","",38-ROW()-COUNTIF(G19:G$37,"-"))</f>
      </c>
      <c r="I19" s="16" t="str">
        <f>IF(G19="","",IF(G19="-","-",SUM(G$7:G19)))</f>
        <v>-</v>
      </c>
      <c r="J19" s="28"/>
      <c r="K19" s="13" t="str">
        <f t="shared" si="0"/>
        <v>-</v>
      </c>
      <c r="L19" s="17"/>
      <c r="M19" s="16">
        <v>42</v>
      </c>
      <c r="N19" s="28">
        <f>IF(M19="-","",COUNT(M19:M$37))</f>
        <v>12</v>
      </c>
      <c r="O19" s="16">
        <f>IF(M19="","",IF(M19="-","-",SUM(M$7:M19)))</f>
        <v>338</v>
      </c>
      <c r="P19" s="28">
        <f>IF(O19="-","",COUNT($C19:O$37))</f>
        <v>116</v>
      </c>
      <c r="Q19" s="16" t="s">
        <v>8</v>
      </c>
      <c r="R19" s="28">
        <f>IF(Q19="-","",38-ROW()-COUNTIF(Q19:Q$37,"-"))</f>
      </c>
      <c r="S19" s="16" t="str">
        <f>IF(Q19="","",IF(Q19="-","-",SUM(Q$7:Q19)))</f>
        <v>-</v>
      </c>
      <c r="T19" s="28"/>
      <c r="U19" s="13" t="str">
        <f t="shared" si="1"/>
        <v>-</v>
      </c>
      <c r="V19" s="30"/>
      <c r="W19" s="23"/>
      <c r="X19" s="23"/>
      <c r="Y19" s="23"/>
    </row>
    <row r="20" spans="2:25" ht="22.5" customHeight="1">
      <c r="B20" s="4">
        <v>14</v>
      </c>
      <c r="C20" s="16">
        <v>159</v>
      </c>
      <c r="D20" s="28">
        <f>IF(C20="-","",COUNT(C20:C$37))</f>
        <v>11</v>
      </c>
      <c r="E20" s="16">
        <f>IF(C20="","",IF(C20="-","-",SUM(C$7:C20)))</f>
        <v>762</v>
      </c>
      <c r="F20" s="28"/>
      <c r="G20" s="39" t="s">
        <v>8</v>
      </c>
      <c r="H20" s="28">
        <f>IF(G20="-","",38-ROW()-COUNTIF(G20:G$37,"-"))</f>
      </c>
      <c r="I20" s="16" t="str">
        <f>IF(G20="","",IF(G20="-","-",SUM(G$7:G20)))</f>
        <v>-</v>
      </c>
      <c r="J20" s="28"/>
      <c r="K20" s="13" t="str">
        <f t="shared" si="0"/>
        <v>-</v>
      </c>
      <c r="L20" s="17"/>
      <c r="M20" s="16">
        <v>83</v>
      </c>
      <c r="N20" s="28">
        <f>IF(M20="-","",COUNT(M20:M$37))</f>
        <v>11</v>
      </c>
      <c r="O20" s="16">
        <f>IF(M20="","",IF(M20="-","-",SUM(M$7:M20)))</f>
        <v>421</v>
      </c>
      <c r="P20" s="28">
        <f>IF(O20="-","",COUNT($C20:O$37))</f>
        <v>110</v>
      </c>
      <c r="Q20" s="39" t="s">
        <v>8</v>
      </c>
      <c r="R20" s="28">
        <f>IF(Q20="-","",38-ROW()-COUNTIF(Q20:Q$37,"-"))</f>
      </c>
      <c r="S20" s="16" t="str">
        <f>IF(Q20="","",IF(Q20="-","-",SUM(Q$7:Q20)))</f>
        <v>-</v>
      </c>
      <c r="T20" s="28"/>
      <c r="U20" s="13" t="str">
        <f t="shared" si="1"/>
        <v>-</v>
      </c>
      <c r="V20" s="30"/>
      <c r="W20" s="23"/>
      <c r="X20" s="23"/>
      <c r="Y20" s="23"/>
    </row>
    <row r="21" spans="2:25" ht="22.5" customHeight="1">
      <c r="B21" s="4">
        <v>15</v>
      </c>
      <c r="C21" s="16" t="s">
        <v>7</v>
      </c>
      <c r="D21" s="28">
        <f>IF(C21="-","",COUNT(C21:C$37))</f>
      </c>
      <c r="E21" s="16" t="str">
        <f>IF(C21="","",IF(C21="-","-",SUM(C$7:C21)))</f>
        <v>-</v>
      </c>
      <c r="F21" s="28"/>
      <c r="G21" s="16">
        <v>94</v>
      </c>
      <c r="H21" s="28">
        <f>IF(G21="-","",38-ROW()-COUNTIF(G21:G$37,"-"))</f>
        <v>11</v>
      </c>
      <c r="I21" s="16">
        <f>IF(G21="","",IF(G21="-","-",SUM(G$7:G21)))</f>
        <v>723</v>
      </c>
      <c r="J21" s="28"/>
      <c r="K21" s="13">
        <f t="shared" si="0"/>
        <v>94.88188976377953</v>
      </c>
      <c r="L21" s="17"/>
      <c r="M21" s="16" t="s">
        <v>7</v>
      </c>
      <c r="N21" s="28">
        <f>IF(M21="-","",COUNT(M21:M$37))</f>
      </c>
      <c r="O21" s="16" t="str">
        <f>IF(M21="","",IF(M21="-","-",SUM(M$7:M21)))</f>
        <v>-</v>
      </c>
      <c r="P21" s="28">
        <f>IF(O21="-","",COUNT($C21:O$37))</f>
      </c>
      <c r="Q21" s="39">
        <v>78</v>
      </c>
      <c r="R21" s="28">
        <f>IF(Q21="-","",38-ROW()-COUNTIF(Q21:Q$37,"-"))</f>
        <v>11</v>
      </c>
      <c r="S21" s="16">
        <f>IF(Q21="","",IF(Q21="-","-",SUM(Q$7:Q21)))</f>
        <v>528</v>
      </c>
      <c r="T21" s="28"/>
      <c r="U21" s="13">
        <f t="shared" si="1"/>
        <v>125.41567695961994</v>
      </c>
      <c r="V21" s="30"/>
      <c r="W21" s="23"/>
      <c r="X21" s="23"/>
      <c r="Y21" s="23"/>
    </row>
    <row r="22" spans="2:25" ht="22.5" customHeight="1">
      <c r="B22" s="4">
        <v>16</v>
      </c>
      <c r="C22" s="16" t="s">
        <v>7</v>
      </c>
      <c r="D22" s="28">
        <f>IF(C22="-","",COUNT(C22:C$37))</f>
      </c>
      <c r="E22" s="16" t="str">
        <f>IF(C22="","",IF(C22="-","-",SUM(C$7:C22)))</f>
        <v>-</v>
      </c>
      <c r="F22" s="28"/>
      <c r="G22" s="16">
        <v>68</v>
      </c>
      <c r="H22" s="28">
        <f>IF(G22="-","",38-ROW()-COUNTIF(G22:G$37,"-"))</f>
        <v>10</v>
      </c>
      <c r="I22" s="16">
        <f>IF(G22="","",IF(G22="-","-",SUM(G$7:G22)))</f>
        <v>791</v>
      </c>
      <c r="J22" s="28"/>
      <c r="K22" s="13">
        <f t="shared" si="0"/>
        <v>93.83155397390273</v>
      </c>
      <c r="L22" s="17"/>
      <c r="M22" s="22" t="s">
        <v>7</v>
      </c>
      <c r="N22" s="28">
        <f>IF(M22="-","",COUNT(M22:M$37))</f>
      </c>
      <c r="O22" s="16" t="str">
        <f>IF(M22="","",IF(M22="-","-",SUM(M$7:M22)))</f>
        <v>-</v>
      </c>
      <c r="P22" s="28">
        <f>IF(O22="-","",COUNT($C22:O$37))</f>
      </c>
      <c r="Q22" s="39">
        <v>42</v>
      </c>
      <c r="R22" s="28">
        <f>IF(Q22="-","",38-ROW()-COUNTIF(Q22:Q$37,"-"))</f>
        <v>10</v>
      </c>
      <c r="S22" s="16">
        <f>IF(Q22="","",IF(Q22="-","-",SUM(Q$7:Q22)))</f>
        <v>570</v>
      </c>
      <c r="T22" s="28"/>
      <c r="U22" s="13">
        <f t="shared" si="1"/>
        <v>121.27659574468086</v>
      </c>
      <c r="V22" s="30"/>
      <c r="W22" s="23"/>
      <c r="X22" s="23"/>
      <c r="Y22" s="23"/>
    </row>
    <row r="23" spans="2:25" ht="22.5" customHeight="1">
      <c r="B23" s="4">
        <v>17</v>
      </c>
      <c r="C23" s="16">
        <v>81</v>
      </c>
      <c r="D23" s="28">
        <f>IF(C23="-","",COUNT(C23:C$37))</f>
        <v>10</v>
      </c>
      <c r="E23" s="16">
        <f>IF(C23="","",IF(C23="-","-",SUM(C$7:C23)))</f>
        <v>843</v>
      </c>
      <c r="F23" s="28"/>
      <c r="G23" s="39">
        <v>144</v>
      </c>
      <c r="H23" s="28">
        <f>IF(G23="-","",38-ROW()-COUNTIF(G23:G$37,"-"))</f>
        <v>9</v>
      </c>
      <c r="I23" s="16">
        <f>IF(G23="","",IF(G23="-","-",SUM(G$7:G23)))</f>
        <v>935</v>
      </c>
      <c r="J23" s="28"/>
      <c r="K23" s="13">
        <f t="shared" si="0"/>
        <v>92.94234592445328</v>
      </c>
      <c r="L23" s="17"/>
      <c r="M23" s="16">
        <v>49</v>
      </c>
      <c r="N23" s="28">
        <f>IF(M23="-","",COUNT(M23:M$37))</f>
        <v>10</v>
      </c>
      <c r="O23" s="16">
        <f>IF(M23="","",IF(M23="-","-",SUM(M$7:M23)))</f>
        <v>470</v>
      </c>
      <c r="P23" s="28">
        <f>IF(O23="-","",COUNT($C23:O$37))</f>
        <v>96</v>
      </c>
      <c r="Q23" s="16">
        <v>49</v>
      </c>
      <c r="R23" s="28">
        <f>IF(Q23="-","",38-ROW()-COUNTIF(Q23:Q$37,"-"))</f>
        <v>9</v>
      </c>
      <c r="S23" s="16">
        <f>IF(Q23="","",IF(Q23="-","-",SUM(Q$7:Q23)))</f>
        <v>619</v>
      </c>
      <c r="T23" s="28"/>
      <c r="U23" s="13">
        <f t="shared" si="1"/>
        <v>112.7504553734062</v>
      </c>
      <c r="V23" s="30"/>
      <c r="W23" s="23"/>
      <c r="X23" s="23"/>
      <c r="Y23" s="23"/>
    </row>
    <row r="24" spans="2:25" ht="22.5" customHeight="1">
      <c r="B24" s="4">
        <v>18</v>
      </c>
      <c r="C24" s="16">
        <v>163</v>
      </c>
      <c r="D24" s="28">
        <f>IF(C24="-","",COUNT(C24:C$37))</f>
        <v>9</v>
      </c>
      <c r="E24" s="16">
        <f>IF(C24="","",IF(C24="-","-",SUM(C$7:C24)))</f>
        <v>1006</v>
      </c>
      <c r="F24" s="28"/>
      <c r="G24" s="39">
        <v>132</v>
      </c>
      <c r="H24" s="28">
        <f>IF(G24="-","",38-ROW()-COUNTIF(G24:G$37,"-"))</f>
        <v>8</v>
      </c>
      <c r="I24" s="16">
        <f>IF(G24="","",IF(G24="-","-",SUM(G$7:G24)))</f>
        <v>1067</v>
      </c>
      <c r="J24" s="28"/>
      <c r="K24" s="13">
        <f t="shared" si="0"/>
        <v>94.00881057268722</v>
      </c>
      <c r="L24" s="17"/>
      <c r="M24" s="16">
        <v>79</v>
      </c>
      <c r="N24" s="28">
        <f>IF(M24="-","",COUNT(M24:M$37))</f>
        <v>9</v>
      </c>
      <c r="O24" s="16">
        <f>IF(M24="","",IF(M24="-","-",SUM(M$7:M24)))</f>
        <v>549</v>
      </c>
      <c r="P24" s="28">
        <f>IF(O24="-","",COUNT($C24:O$37))</f>
        <v>86</v>
      </c>
      <c r="Q24" s="16">
        <v>54</v>
      </c>
      <c r="R24" s="28">
        <f>IF(Q24="-","",38-ROW()-COUNTIF(Q24:Q$37,"-"))</f>
        <v>8</v>
      </c>
      <c r="S24" s="16">
        <f>IF(Q24="","",IF(Q24="-","-",SUM(Q$7:Q24)))</f>
        <v>673</v>
      </c>
      <c r="T24" s="28"/>
      <c r="U24" s="13">
        <f t="shared" si="1"/>
        <v>107.50798722044728</v>
      </c>
      <c r="V24" s="30"/>
      <c r="W24" s="23"/>
      <c r="X24" s="23"/>
      <c r="Y24" s="23"/>
    </row>
    <row r="25" spans="2:25" ht="22.5" customHeight="1">
      <c r="B25" s="4">
        <v>19</v>
      </c>
      <c r="C25" s="16">
        <v>129</v>
      </c>
      <c r="D25" s="28">
        <f>IF(C25="-","",COUNT(C25:C$37))</f>
        <v>8</v>
      </c>
      <c r="E25" s="16">
        <f>IF(C25="","",IF(C25="-","-",SUM(C$7:C25)))</f>
        <v>1135</v>
      </c>
      <c r="F25" s="28"/>
      <c r="G25" s="16">
        <v>202</v>
      </c>
      <c r="H25" s="28">
        <f>IF(G25="-","",38-ROW()-COUNTIF(G25:G$37,"-"))</f>
        <v>7</v>
      </c>
      <c r="I25" s="16">
        <f>IF(G25="","",IF(G25="-","-",SUM(G$7:G25)))</f>
        <v>1269</v>
      </c>
      <c r="J25" s="28"/>
      <c r="K25" s="13">
        <f t="shared" si="0"/>
        <v>92.8310168251646</v>
      </c>
      <c r="L25" s="17"/>
      <c r="M25" s="16">
        <v>77</v>
      </c>
      <c r="N25" s="28">
        <f>IF(M25="-","",COUNT(M25:M$37))</f>
        <v>8</v>
      </c>
      <c r="O25" s="16">
        <f>IF(M25="","",IF(M25="-","-",SUM(M$7:M25)))</f>
        <v>626</v>
      </c>
      <c r="P25" s="28">
        <f>IF(O25="-","",COUNT($C25:O$37))</f>
        <v>76</v>
      </c>
      <c r="Q25" s="16">
        <v>99</v>
      </c>
      <c r="R25" s="28">
        <f>IF(Q25="-","",38-ROW()-COUNTIF(Q25:Q$37,"-"))</f>
        <v>7</v>
      </c>
      <c r="S25" s="16">
        <f>IF(Q25="","",IF(Q25="-","-",SUM(Q$7:Q25)))</f>
        <v>772</v>
      </c>
      <c r="T25" s="28"/>
      <c r="U25" s="13">
        <f t="shared" si="1"/>
        <v>104.18353576248313</v>
      </c>
      <c r="V25" s="30"/>
      <c r="W25" s="23"/>
      <c r="X25" s="23"/>
      <c r="Y25" s="23"/>
    </row>
    <row r="26" spans="2:25" ht="22.5" customHeight="1">
      <c r="B26" s="4">
        <v>20</v>
      </c>
      <c r="C26" s="16">
        <v>232</v>
      </c>
      <c r="D26" s="28">
        <f>IF(C26="-","",COUNT(C26:C$37))</f>
        <v>7</v>
      </c>
      <c r="E26" s="16">
        <f>IF(C26="","",IF(C26="-","-",SUM(C$7:C26)))</f>
        <v>1367</v>
      </c>
      <c r="F26" s="28"/>
      <c r="G26" s="39" t="s">
        <v>8</v>
      </c>
      <c r="H26" s="28">
        <f>IF(G26="-","",38-ROW()-COUNTIF(G26:G$37,"-"))</f>
      </c>
      <c r="I26" s="16" t="str">
        <f>IF(G26="","",IF(G26="-","-",SUM(G$7:G26)))</f>
        <v>-</v>
      </c>
      <c r="J26" s="28"/>
      <c r="K26" s="13" t="str">
        <f t="shared" si="0"/>
        <v>-</v>
      </c>
      <c r="L26" s="17"/>
      <c r="M26" s="16">
        <v>115</v>
      </c>
      <c r="N26" s="28">
        <f>IF(M26="-","",COUNT(M26:M$37))</f>
        <v>7</v>
      </c>
      <c r="O26" s="16">
        <f>IF(M26="","",IF(M26="-","-",SUM(M$7:M26)))</f>
        <v>741</v>
      </c>
      <c r="P26" s="28">
        <f>IF(O26="-","",COUNT($C26:O$37))</f>
        <v>66</v>
      </c>
      <c r="Q26" s="16" t="s">
        <v>8</v>
      </c>
      <c r="R26" s="28">
        <f>IF(Q26="-","",38-ROW()-COUNTIF(Q26:Q$37,"-"))</f>
      </c>
      <c r="S26" s="16" t="str">
        <f>IF(Q26="","",IF(Q26="-","-",SUM(Q$7:Q26)))</f>
        <v>-</v>
      </c>
      <c r="T26" s="28"/>
      <c r="U26" s="13" t="str">
        <f t="shared" si="1"/>
        <v>-</v>
      </c>
      <c r="V26" s="30"/>
      <c r="W26" s="23"/>
      <c r="X26" s="23"/>
      <c r="Y26" s="23"/>
    </row>
    <row r="27" spans="2:25" ht="22.5" customHeight="1">
      <c r="B27" s="4">
        <v>21</v>
      </c>
      <c r="C27" s="16">
        <v>168</v>
      </c>
      <c r="D27" s="28">
        <f>IF(C27="-","",COUNT(C27:C$37))</f>
        <v>6</v>
      </c>
      <c r="E27" s="16">
        <f>IF(C27="","",IF(C27="-","-",SUM(C$7:C27)))</f>
        <v>1535</v>
      </c>
      <c r="F27" s="28"/>
      <c r="G27" s="16" t="s">
        <v>8</v>
      </c>
      <c r="H27" s="28">
        <f>IF(G27="-","",38-ROW()-COUNTIF(G27:G$37,"-"))</f>
      </c>
      <c r="I27" s="16" t="str">
        <f>IF(G27="","",IF(G27="-","-",SUM(G$7:G27)))</f>
        <v>-</v>
      </c>
      <c r="J27" s="28"/>
      <c r="K27" s="13" t="str">
        <f t="shared" si="0"/>
        <v>-</v>
      </c>
      <c r="L27" s="17"/>
      <c r="M27" s="16">
        <v>90</v>
      </c>
      <c r="N27" s="28">
        <f>IF(M27="-","",COUNT(M27:M$37))</f>
        <v>6</v>
      </c>
      <c r="O27" s="16">
        <f>IF(M27="","",IF(M27="-","-",SUM(M$7:M27)))</f>
        <v>831</v>
      </c>
      <c r="P27" s="28">
        <f>IF(O27="-","",COUNT($C27:O$37))</f>
        <v>60</v>
      </c>
      <c r="Q27" s="16" t="s">
        <v>8</v>
      </c>
      <c r="R27" s="28">
        <f>IF(Q27="-","",38-ROW()-COUNTIF(Q27:Q$37,"-"))</f>
      </c>
      <c r="S27" s="16" t="str">
        <f>IF(Q27="","",IF(Q27="-","-",SUM(Q$7:Q27)))</f>
        <v>-</v>
      </c>
      <c r="T27" s="28"/>
      <c r="U27" s="13" t="str">
        <f t="shared" si="1"/>
        <v>-</v>
      </c>
      <c r="V27" s="30"/>
      <c r="W27" s="23"/>
      <c r="X27" s="23"/>
      <c r="Y27" s="23"/>
    </row>
    <row r="28" spans="2:25" ht="22.5" customHeight="1">
      <c r="B28" s="4">
        <v>22</v>
      </c>
      <c r="C28" s="16" t="s">
        <v>7</v>
      </c>
      <c r="D28" s="28">
        <f>IF(C28="-","",COUNT(C28:C$37))</f>
      </c>
      <c r="E28" s="16" t="str">
        <f>IF(C28="","",IF(C28="-","-",SUM(C$7:C28)))</f>
        <v>-</v>
      </c>
      <c r="F28" s="28"/>
      <c r="G28" s="39">
        <v>64</v>
      </c>
      <c r="H28" s="28">
        <f>IF(G28="-","",38-ROW()-COUNTIF(G28:G$37,"-"))</f>
        <v>6</v>
      </c>
      <c r="I28" s="16">
        <f>IF(G28="","",IF(G28="-","-",SUM(G$7:G28)))</f>
        <v>1333</v>
      </c>
      <c r="J28" s="28"/>
      <c r="K28" s="13">
        <f t="shared" si="0"/>
        <v>86.84039087947882</v>
      </c>
      <c r="L28" s="17"/>
      <c r="M28" s="16" t="s">
        <v>7</v>
      </c>
      <c r="N28" s="28">
        <f>IF(M28="-","",COUNT(M28:M$37))</f>
      </c>
      <c r="O28" s="16" t="str">
        <f>IF(M28="","",IF(M28="-","-",SUM(M$7:M28)))</f>
        <v>-</v>
      </c>
      <c r="P28" s="28">
        <f>IF(O28="-","",COUNT($C28:O$37))</f>
      </c>
      <c r="Q28" s="16">
        <v>58</v>
      </c>
      <c r="R28" s="28">
        <f>IF(Q28="-","",38-ROW()-COUNTIF(Q28:Q$37,"-"))</f>
        <v>6</v>
      </c>
      <c r="S28" s="16">
        <f>IF(Q28="","",IF(Q28="-","-",SUM(Q$7:Q28)))</f>
        <v>830</v>
      </c>
      <c r="T28" s="28"/>
      <c r="U28" s="13">
        <f t="shared" si="1"/>
        <v>99.87966305655837</v>
      </c>
      <c r="V28" s="30"/>
      <c r="W28" s="23"/>
      <c r="X28" s="23"/>
      <c r="Y28" s="23"/>
    </row>
    <row r="29" spans="2:25" ht="22.5" customHeight="1">
      <c r="B29" s="4">
        <v>23</v>
      </c>
      <c r="C29" s="16" t="s">
        <v>7</v>
      </c>
      <c r="D29" s="28">
        <f>IF(C29="-","",COUNT(C29:C$37))</f>
      </c>
      <c r="E29" s="16" t="str">
        <f>IF(C29="","",IF(C29="-","-",SUM(C$7:C29)))</f>
        <v>-</v>
      </c>
      <c r="F29" s="28"/>
      <c r="G29" s="41">
        <v>154</v>
      </c>
      <c r="H29" s="28">
        <f>IF(G29="-","",38-ROW()-COUNTIF(G29:G$37,"-"))</f>
        <v>5</v>
      </c>
      <c r="I29" s="16">
        <f>IF(G29="","",IF(G29="-","-",SUM(G$7:G29)))</f>
        <v>1487</v>
      </c>
      <c r="J29" s="28"/>
      <c r="K29" s="13">
        <f t="shared" si="0"/>
        <v>90.3951367781155</v>
      </c>
      <c r="L29" s="17"/>
      <c r="M29" s="16" t="s">
        <v>7</v>
      </c>
      <c r="N29" s="28">
        <f>IF(M29="-","",COUNT(M29:M$37))</f>
      </c>
      <c r="O29" s="16" t="str">
        <f>IF(M29="","",IF(M29="-","-",SUM(M$7:M29)))</f>
        <v>-</v>
      </c>
      <c r="P29" s="28">
        <f>IF(O29="-","",COUNT($C29:O$37))</f>
      </c>
      <c r="Q29" s="16">
        <v>61</v>
      </c>
      <c r="R29" s="28">
        <f>IF(Q29="-","",38-ROW()-COUNTIF(Q29:Q$37,"-"))</f>
        <v>5</v>
      </c>
      <c r="S29" s="16">
        <f>IF(Q29="","",IF(Q29="-","-",SUM(Q$7:Q29)))</f>
        <v>891</v>
      </c>
      <c r="T29" s="28"/>
      <c r="U29" s="13">
        <f t="shared" si="1"/>
        <v>96.32432432432432</v>
      </c>
      <c r="V29" s="30"/>
      <c r="W29" s="23"/>
      <c r="X29" s="23"/>
      <c r="Y29" s="23"/>
    </row>
    <row r="30" spans="2:25" ht="22.5" customHeight="1">
      <c r="B30" s="4">
        <v>24</v>
      </c>
      <c r="C30" s="16">
        <v>110</v>
      </c>
      <c r="D30" s="28">
        <f>IF(C30="-","",COUNT(C30:C$37))</f>
        <v>5</v>
      </c>
      <c r="E30" s="16">
        <f>IF(C30="","",IF(C30="-","-",SUM(C$7:C30)))</f>
        <v>1645</v>
      </c>
      <c r="F30" s="28"/>
      <c r="G30" s="39">
        <v>109</v>
      </c>
      <c r="H30" s="28">
        <f>IF(G30="-","",38-ROW()-COUNTIF(G30:G$37,"-"))</f>
        <v>4</v>
      </c>
      <c r="I30" s="16">
        <f>IF(G30="","",IF(G30="-","-",SUM(G$7:G30)))</f>
        <v>1596</v>
      </c>
      <c r="J30" s="28"/>
      <c r="K30" s="13">
        <f t="shared" si="0"/>
        <v>84.75836431226766</v>
      </c>
      <c r="L30" s="17"/>
      <c r="M30" s="16">
        <v>94</v>
      </c>
      <c r="N30" s="28">
        <f>IF(M30="-","",COUNT(M30:M$37))</f>
        <v>5</v>
      </c>
      <c r="O30" s="16">
        <f>IF(M30="","",IF(M30="-","-",SUM(M$7:M30)))</f>
        <v>925</v>
      </c>
      <c r="P30" s="28">
        <f>IF(O30="-","",COUNT($C30:O$37))</f>
        <v>46</v>
      </c>
      <c r="Q30" s="16">
        <v>58</v>
      </c>
      <c r="R30" s="28">
        <f>IF(Q30="-","",38-ROW()-COUNTIF(Q30:Q$37,"-"))</f>
        <v>4</v>
      </c>
      <c r="S30" s="16">
        <f>IF(Q30="","",IF(Q30="-","-",SUM(Q$7:Q30)))</f>
        <v>949</v>
      </c>
      <c r="T30" s="28"/>
      <c r="U30" s="13">
        <f t="shared" si="1"/>
        <v>91.69082125603865</v>
      </c>
      <c r="V30" s="30"/>
      <c r="W30" s="23"/>
      <c r="X30" s="23"/>
      <c r="Y30" s="23"/>
    </row>
    <row r="31" spans="2:25" ht="22.5" customHeight="1">
      <c r="B31" s="4">
        <v>25</v>
      </c>
      <c r="C31" s="18">
        <v>238</v>
      </c>
      <c r="D31" s="28">
        <f>IF(C31="-","",COUNT(C31:C$37))</f>
        <v>4</v>
      </c>
      <c r="E31" s="16">
        <f>IF(C31="","",IF(C31="-","-",SUM(C$7:C31)))</f>
        <v>1883</v>
      </c>
      <c r="F31" s="28"/>
      <c r="G31" s="40">
        <v>206</v>
      </c>
      <c r="H31" s="28">
        <f>IF(G31="-","",38-ROW()-COUNTIF(G31:G$37,"-"))</f>
        <v>3</v>
      </c>
      <c r="I31" s="16">
        <f>IF(G31="","",IF(G31="-","-",SUM(G$7:G31)))</f>
        <v>1802</v>
      </c>
      <c r="J31" s="28"/>
      <c r="K31" s="13">
        <f t="shared" si="0"/>
        <v>87.90243902439025</v>
      </c>
      <c r="L31" s="17"/>
      <c r="M31" s="18">
        <v>110</v>
      </c>
      <c r="N31" s="28">
        <f>IF(M31="-","",COUNT(M31:M$37))</f>
        <v>4</v>
      </c>
      <c r="O31" s="16">
        <f>IF(M31="","",IF(M31="-","-",SUM(M$7:M31)))</f>
        <v>1035</v>
      </c>
      <c r="P31" s="28">
        <f>IF(O31="-","",COUNT($C31:O$37))</f>
        <v>36</v>
      </c>
      <c r="Q31" s="40">
        <v>89</v>
      </c>
      <c r="R31" s="28">
        <f>IF(Q31="-","",38-ROW()-COUNTIF(Q31:Q$37,"-"))</f>
        <v>3</v>
      </c>
      <c r="S31" s="16">
        <f>IF(Q31="","",IF(Q31="-","-",SUM(Q$7:Q31)))</f>
        <v>1038</v>
      </c>
      <c r="T31" s="28"/>
      <c r="U31" s="13">
        <f t="shared" si="1"/>
        <v>90.41811846689896</v>
      </c>
      <c r="V31" s="30"/>
      <c r="W31" s="23"/>
      <c r="X31" s="23"/>
      <c r="Y31" s="23"/>
    </row>
    <row r="32" spans="2:25" ht="22.5" customHeight="1">
      <c r="B32" s="4">
        <v>26</v>
      </c>
      <c r="C32" s="16">
        <v>167</v>
      </c>
      <c r="D32" s="28">
        <f>IF(C32="-","",COUNT(C32:C$37))</f>
        <v>3</v>
      </c>
      <c r="E32" s="16">
        <f>IF(C32="","",IF(C32="-","-",SUM(C$7:C32)))</f>
        <v>2050</v>
      </c>
      <c r="F32" s="28"/>
      <c r="G32" s="39">
        <v>202</v>
      </c>
      <c r="H32" s="28">
        <f>IF(G32="-","",38-ROW()-COUNTIF(G32:G$37,"-"))</f>
        <v>2</v>
      </c>
      <c r="I32" s="16">
        <f>IF(G32="","",IF(G32="-","-",SUM(G$7:G32)))</f>
        <v>2004</v>
      </c>
      <c r="J32" s="28"/>
      <c r="K32" s="13">
        <f t="shared" si="0"/>
        <v>90.59674502712477</v>
      </c>
      <c r="L32" s="17"/>
      <c r="M32" s="16">
        <v>113</v>
      </c>
      <c r="N32" s="28">
        <f>IF(M32="-","",COUNT(M32:M$37))</f>
        <v>3</v>
      </c>
      <c r="O32" s="16">
        <f>IF(M32="","",IF(M32="-","-",SUM(M$7:M32)))</f>
        <v>1148</v>
      </c>
      <c r="P32" s="28">
        <f>IF(O32="-","",COUNT($C32:O$37))</f>
        <v>26</v>
      </c>
      <c r="Q32" s="16">
        <v>81</v>
      </c>
      <c r="R32" s="28">
        <f>IF(Q32="-","",38-ROW()-COUNTIF(Q32:Q$37,"-"))</f>
        <v>2</v>
      </c>
      <c r="S32" s="16">
        <f>IF(Q32="","",IF(Q32="-","-",SUM(Q$7:Q32)))</f>
        <v>1119</v>
      </c>
      <c r="T32" s="28"/>
      <c r="U32" s="13">
        <f t="shared" si="1"/>
        <v>88.88006354249404</v>
      </c>
      <c r="V32" s="30"/>
      <c r="W32" s="23"/>
      <c r="X32" s="23"/>
      <c r="Y32" s="23"/>
    </row>
    <row r="33" spans="2:25" ht="22.5" customHeight="1">
      <c r="B33" s="4">
        <v>27</v>
      </c>
      <c r="C33" s="16">
        <v>162</v>
      </c>
      <c r="D33" s="28">
        <f>IF(C33="-","",COUNT(C33:C$37))</f>
        <v>2</v>
      </c>
      <c r="E33" s="16">
        <f>IF(C33="","",IF(C33="-","-",SUM(C$7:C33)))</f>
        <v>2212</v>
      </c>
      <c r="F33" s="28"/>
      <c r="G33" s="16" t="s">
        <v>8</v>
      </c>
      <c r="H33" s="28">
        <f>IF(G33="-","",38-ROW()-COUNTIF(G33:G$37,"-"))</f>
      </c>
      <c r="I33" s="16" t="str">
        <f>IF(G33="","",IF(G33="-","-",SUM(G$7:G33)))</f>
        <v>-</v>
      </c>
      <c r="J33" s="28"/>
      <c r="K33" s="13" t="str">
        <f t="shared" si="0"/>
        <v>-</v>
      </c>
      <c r="L33" s="17"/>
      <c r="M33" s="16">
        <v>111</v>
      </c>
      <c r="N33" s="28">
        <f>IF(M33="-","",COUNT(M33:M$37))</f>
        <v>2</v>
      </c>
      <c r="O33" s="16">
        <f>IF(M33="","",IF(M33="-","-",SUM(M$7:M33)))</f>
        <v>1259</v>
      </c>
      <c r="P33" s="28">
        <f>IF(O33="-","",COUNT($C33:O$37))</f>
        <v>16</v>
      </c>
      <c r="Q33" s="16" t="s">
        <v>8</v>
      </c>
      <c r="R33" s="28">
        <f>IF(Q33="-","",38-ROW()-COUNTIF(Q33:Q$37,"-"))</f>
      </c>
      <c r="S33" s="16" t="str">
        <f>IF(Q33="","",IF(Q33="-","-",SUM(Q$7:Q33)))</f>
        <v>-</v>
      </c>
      <c r="T33" s="28"/>
      <c r="U33" s="13" t="str">
        <f t="shared" si="1"/>
        <v>-</v>
      </c>
      <c r="V33" s="30"/>
      <c r="W33" s="23"/>
      <c r="X33" s="23"/>
      <c r="Y33" s="23"/>
    </row>
    <row r="34" spans="2:25" ht="22.5" customHeight="1">
      <c r="B34" s="4">
        <v>28</v>
      </c>
      <c r="C34" s="16">
        <v>204</v>
      </c>
      <c r="D34" s="28">
        <f>IF(C34="-","",COUNT(C34:C$37))</f>
        <v>1</v>
      </c>
      <c r="E34" s="16">
        <f>IF(C34="","",IF(C34="-","-",SUM(C$7:C34)))</f>
        <v>2416</v>
      </c>
      <c r="F34" s="28"/>
      <c r="G34" s="39" t="s">
        <v>8</v>
      </c>
      <c r="H34" s="28">
        <f>IF(G34="-","",38-ROW()-COUNTIF(G34:G$37,"-"))</f>
      </c>
      <c r="I34" s="16" t="str">
        <f>IF(G34="","",IF(G34="-","-",SUM(G$7:G34)))</f>
        <v>-</v>
      </c>
      <c r="J34" s="28"/>
      <c r="K34" s="13" t="str">
        <f t="shared" si="0"/>
        <v>-</v>
      </c>
      <c r="L34" s="17"/>
      <c r="M34" s="16">
        <v>209</v>
      </c>
      <c r="N34" s="28">
        <f>IF(M34="-","",COUNT(M34:M$37))</f>
        <v>1</v>
      </c>
      <c r="O34" s="16">
        <f>IF(M34="","",IF(M34="-","-",SUM(M$7:M34)))</f>
        <v>1468</v>
      </c>
      <c r="P34" s="28">
        <f>IF(O34="-","",COUNT($C34:O$37))</f>
        <v>10</v>
      </c>
      <c r="Q34" s="16" t="s">
        <v>8</v>
      </c>
      <c r="R34" s="28">
        <f>IF(Q34="-","",38-ROW()-COUNTIF(Q34:Q$37,"-"))</f>
      </c>
      <c r="S34" s="16" t="str">
        <f>IF(Q34="","",IF(Q34="-","-",SUM(Q$7:Q34)))</f>
        <v>-</v>
      </c>
      <c r="T34" s="28"/>
      <c r="U34" s="13" t="str">
        <f t="shared" si="1"/>
        <v>-</v>
      </c>
      <c r="V34" s="30"/>
      <c r="W34" s="23"/>
      <c r="X34" s="23"/>
      <c r="Y34" s="23"/>
    </row>
    <row r="35" spans="2:25" ht="22.5" customHeight="1">
      <c r="B35" s="4">
        <v>29</v>
      </c>
      <c r="C35" s="16" t="s">
        <v>7</v>
      </c>
      <c r="D35" s="28">
        <f>IF(C35="-","",COUNT(C35:C$37))</f>
      </c>
      <c r="E35" s="16" t="str">
        <f>IF(C35="","",IF(C35="-","-",SUM(C$7:C35)))</f>
        <v>-</v>
      </c>
      <c r="F35" s="28"/>
      <c r="G35" s="39" t="s">
        <v>8</v>
      </c>
      <c r="H35" s="28">
        <f>IF(G35="-","",38-ROW()-COUNTIF(G35:G$37,"-"))</f>
      </c>
      <c r="I35" s="16" t="str">
        <f>IF(G35="","",IF(G35="-","-",SUM(G$7:G35)))</f>
        <v>-</v>
      </c>
      <c r="J35" s="28"/>
      <c r="K35" s="13" t="str">
        <f t="shared" si="0"/>
        <v>-</v>
      </c>
      <c r="L35" s="17"/>
      <c r="M35" s="16" t="s">
        <v>7</v>
      </c>
      <c r="N35" s="28">
        <f>IF(M35="-","",COUNT(M35:M$37))</f>
      </c>
      <c r="O35" s="16" t="str">
        <f>IF(M35="","",IF(M35="-","-",SUM(M$7:M35)))</f>
        <v>-</v>
      </c>
      <c r="P35" s="28">
        <f>IF(O35="-","",COUNT($C35:O$37))</f>
      </c>
      <c r="Q35" s="22" t="s">
        <v>8</v>
      </c>
      <c r="R35" s="28">
        <f>IF(Q35="-","",38-ROW()-COUNTIF(Q35:Q$37,"-"))</f>
      </c>
      <c r="S35" s="16" t="str">
        <f>IF(Q35="","",IF(Q35="-","-",SUM(Q$7:Q35)))</f>
        <v>-</v>
      </c>
      <c r="T35" s="28"/>
      <c r="U35" s="13" t="str">
        <f t="shared" si="1"/>
        <v>-</v>
      </c>
      <c r="V35" s="30"/>
      <c r="W35" s="23"/>
      <c r="X35" s="23"/>
      <c r="Y35" s="23"/>
    </row>
    <row r="36" spans="2:25" ht="22.5" customHeight="1">
      <c r="B36" s="4">
        <v>30</v>
      </c>
      <c r="C36" s="16" t="s">
        <v>7</v>
      </c>
      <c r="D36" s="28">
        <f>IF(C36="-","",COUNT(C36:C$37))</f>
      </c>
      <c r="E36" s="16" t="str">
        <f>IF(C36="","",IF(C36="-","-",SUM(C$7:C36)))</f>
        <v>-</v>
      </c>
      <c r="F36" s="28"/>
      <c r="G36" s="39">
        <v>72</v>
      </c>
      <c r="H36" s="28">
        <f>IF(G36="-","",38-ROW()-COUNTIF(G36:G$37,"-"))</f>
        <v>1</v>
      </c>
      <c r="I36" s="16">
        <f>IF(G36="","",IF(G36="-","-",SUM(G$7:G36)))</f>
        <v>2076</v>
      </c>
      <c r="J36" s="28"/>
      <c r="K36" s="13">
        <f t="shared" si="0"/>
        <v>85.9271523178808</v>
      </c>
      <c r="L36" s="17"/>
      <c r="M36" s="16" t="s">
        <v>7</v>
      </c>
      <c r="N36" s="28">
        <f>IF(M36="-","",COUNT(M36:M$37))</f>
      </c>
      <c r="O36" s="16" t="str">
        <f>IF(M36="","",IF(M36="-","-",SUM(M$7:M36)))</f>
        <v>-</v>
      </c>
      <c r="P36" s="28">
        <f>IF(O36="-","",COUNT($C36:O$37))</f>
      </c>
      <c r="Q36" s="16">
        <v>47</v>
      </c>
      <c r="R36" s="28">
        <f>IF(Q36="-","",38-ROW()-COUNTIF(Q36:Q$37,"-"))</f>
        <v>1</v>
      </c>
      <c r="S36" s="16">
        <f>IF(Q36="","",IF(Q36="-","-",SUM(Q$7:Q36)))</f>
        <v>1166</v>
      </c>
      <c r="T36" s="28"/>
      <c r="U36" s="13">
        <f t="shared" si="1"/>
        <v>79.42779291553134</v>
      </c>
      <c r="V36" s="30"/>
      <c r="W36" s="23"/>
      <c r="X36" s="23"/>
      <c r="Y36" s="23"/>
    </row>
    <row r="37" spans="2:25" ht="22.5" customHeight="1">
      <c r="B37" s="5">
        <v>31</v>
      </c>
      <c r="C37" s="19" t="s">
        <v>7</v>
      </c>
      <c r="D37" s="31">
        <f>IF(C37="-","",COUNT(C37:C$37))</f>
      </c>
      <c r="E37" s="19" t="str">
        <f>IF(C37="","",IF(C37="-","-",SUM(C$7:C37)))</f>
        <v>-</v>
      </c>
      <c r="F37" s="31"/>
      <c r="G37" s="32" t="s">
        <v>8</v>
      </c>
      <c r="H37" s="31">
        <f>IF(G37="-","",38-ROW()-COUNTIF(G37:G$37,"-"))</f>
      </c>
      <c r="I37" s="32" t="str">
        <f>IF(G37="","",IF(G37="-","-",SUM(G$7:G37)))</f>
        <v>-</v>
      </c>
      <c r="J37" s="31"/>
      <c r="K37" s="14" t="str">
        <f t="shared" si="0"/>
        <v>-</v>
      </c>
      <c r="L37" s="20"/>
      <c r="M37" s="19" t="s">
        <v>7</v>
      </c>
      <c r="N37" s="31">
        <f>IF(M37="-","",COUNT(M37:M$37))</f>
      </c>
      <c r="O37" s="19" t="str">
        <f>IF(M37="","",IF(M37="-","-",SUM(M$7:M37)))</f>
        <v>-</v>
      </c>
      <c r="P37" s="31">
        <f>IF(O37="-","",COUNT($C37:O$37))</f>
      </c>
      <c r="Q37" s="32" t="s">
        <v>8</v>
      </c>
      <c r="R37" s="33">
        <f>IF(Q37="-","",38-ROW()-COUNTIF(Q37:Q$37,"-"))</f>
      </c>
      <c r="S37" s="19" t="str">
        <f>IF(Q37="","",IF(Q37="-","-",SUM(Q$7:Q37)))</f>
        <v>-</v>
      </c>
      <c r="T37" s="31"/>
      <c r="U37" s="14" t="str">
        <f t="shared" si="1"/>
        <v>-</v>
      </c>
      <c r="V37" s="30"/>
      <c r="W37" s="23"/>
      <c r="X37" s="23"/>
      <c r="Y37" s="23"/>
    </row>
    <row r="38" spans="7:18" ht="3.75" customHeight="1">
      <c r="G38" s="34"/>
      <c r="H38" s="35"/>
      <c r="I38" s="36"/>
      <c r="Q38" s="36"/>
      <c r="R38" s="35"/>
    </row>
    <row r="39" spans="5:18" ht="14.25">
      <c r="E39" s="38"/>
      <c r="G39" s="38"/>
      <c r="H39" s="35"/>
      <c r="I39" s="38"/>
      <c r="J39" s="34"/>
      <c r="K39" s="42"/>
      <c r="M39" s="45" t="s">
        <v>11</v>
      </c>
      <c r="Q39" s="34"/>
      <c r="R39" s="35"/>
    </row>
  </sheetData>
  <sheetProtection/>
  <protectedRanges>
    <protectedRange sqref="H3" name="範囲6"/>
    <protectedRange sqref="C5:G5" name="範囲1_1"/>
    <protectedRange sqref="C7:C37" name="範囲1_3"/>
    <protectedRange sqref="Q7:Q34 G7:G34" name="範囲1_4"/>
    <protectedRange sqref="M7:M37" name="範囲1_5"/>
    <protectedRange sqref="Q35:Q37 G35:G37" name="範囲1_2"/>
  </protectedRanges>
  <mergeCells count="15">
    <mergeCell ref="Q3:U3"/>
    <mergeCell ref="C4:K4"/>
    <mergeCell ref="M4:U4"/>
    <mergeCell ref="C5:F5"/>
    <mergeCell ref="G5:J5"/>
    <mergeCell ref="M5:P5"/>
    <mergeCell ref="Q5:T5"/>
    <mergeCell ref="Q6:R6"/>
    <mergeCell ref="S6:T6"/>
    <mergeCell ref="C6:D6"/>
    <mergeCell ref="E6:F6"/>
    <mergeCell ref="G6:H6"/>
    <mergeCell ref="I6:J6"/>
    <mergeCell ref="M6:N6"/>
    <mergeCell ref="O6:P6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Y39"/>
  <sheetViews>
    <sheetView showGridLines="0" showRowColHeaders="0" tabSelected="1" showOutlineSymbols="0" zoomScalePageLayoutView="0" workbookViewId="0" topLeftCell="A1">
      <selection activeCell="V37" sqref="V37"/>
    </sheetView>
  </sheetViews>
  <sheetFormatPr defaultColWidth="9.00390625" defaultRowHeight="13.5"/>
  <cols>
    <col min="1" max="1" width="1.37890625" style="0" customWidth="1"/>
    <col min="2" max="2" width="3.50390625" style="0" customWidth="1"/>
    <col min="3" max="3" width="8.125" style="0" customWidth="1"/>
    <col min="4" max="4" width="1.25" style="25" customWidth="1"/>
    <col min="5" max="5" width="8.125" style="0" customWidth="1"/>
    <col min="6" max="6" width="1.25" style="27" customWidth="1"/>
    <col min="7" max="7" width="8.125" style="0" customWidth="1"/>
    <col min="8" max="8" width="1.25" style="25" customWidth="1"/>
    <col min="9" max="9" width="8.125" style="0" customWidth="1"/>
    <col min="10" max="10" width="1.25" style="0" customWidth="1"/>
    <col min="11" max="11" width="7.625" style="0" customWidth="1"/>
    <col min="12" max="12" width="1.37890625" style="0" customWidth="1"/>
    <col min="13" max="13" width="8.125" style="0" customWidth="1"/>
    <col min="14" max="14" width="1.25" style="25" customWidth="1"/>
    <col min="15" max="15" width="8.125" style="0" customWidth="1"/>
    <col min="16" max="16" width="1.25" style="0" customWidth="1"/>
    <col min="17" max="17" width="8.125" style="0" customWidth="1"/>
    <col min="18" max="18" width="1.25" style="25" customWidth="1"/>
    <col min="19" max="19" width="8.125" style="0" customWidth="1"/>
    <col min="20" max="20" width="1.25" style="0" customWidth="1"/>
    <col min="21" max="21" width="7.50390625" style="0" customWidth="1"/>
  </cols>
  <sheetData>
    <row r="1" spans="2:16" ht="17.25">
      <c r="B1" s="10"/>
      <c r="C1" s="10"/>
      <c r="D1" s="10"/>
      <c r="E1" s="10"/>
      <c r="F1" s="24"/>
      <c r="G1" s="10"/>
      <c r="H1" s="7"/>
      <c r="I1" s="7"/>
      <c r="J1" s="7"/>
      <c r="K1" s="7"/>
      <c r="L1" s="7"/>
      <c r="M1" s="7"/>
      <c r="N1" s="7"/>
      <c r="O1" s="7"/>
      <c r="P1" s="7"/>
    </row>
    <row r="2" spans="2:21" ht="24.75" customHeight="1">
      <c r="B2" s="8"/>
      <c r="C2" s="8"/>
      <c r="D2" s="8"/>
      <c r="E2" s="8"/>
      <c r="F2" s="26"/>
      <c r="G2" s="8"/>
      <c r="H2" s="7"/>
      <c r="I2" s="7"/>
      <c r="J2" s="7"/>
      <c r="K2" s="7"/>
      <c r="L2" s="7"/>
      <c r="M2" s="7"/>
      <c r="N2" s="7"/>
      <c r="O2" s="7"/>
      <c r="P2" s="7"/>
      <c r="Q2" s="9"/>
      <c r="R2" s="9"/>
      <c r="S2" s="9"/>
      <c r="T2" s="9"/>
      <c r="U2" s="9"/>
    </row>
    <row r="3" spans="17:21" ht="24.75" customHeight="1">
      <c r="Q3" s="51" t="s">
        <v>0</v>
      </c>
      <c r="R3" s="51"/>
      <c r="S3" s="51"/>
      <c r="T3" s="51"/>
      <c r="U3" s="51"/>
    </row>
    <row r="4" spans="3:21" ht="22.5" customHeight="1">
      <c r="C4" s="52" t="s">
        <v>5</v>
      </c>
      <c r="D4" s="53"/>
      <c r="E4" s="53"/>
      <c r="F4" s="53"/>
      <c r="G4" s="53"/>
      <c r="H4" s="53"/>
      <c r="I4" s="53"/>
      <c r="J4" s="53"/>
      <c r="K4" s="54"/>
      <c r="L4" s="11"/>
      <c r="M4" s="52" t="s">
        <v>6</v>
      </c>
      <c r="N4" s="53"/>
      <c r="O4" s="53"/>
      <c r="P4" s="53"/>
      <c r="Q4" s="53"/>
      <c r="R4" s="53"/>
      <c r="S4" s="53"/>
      <c r="T4" s="53"/>
      <c r="U4" s="54"/>
    </row>
    <row r="5" spans="2:21" ht="22.5" customHeight="1">
      <c r="B5" s="1"/>
      <c r="C5" s="48" t="s">
        <v>9</v>
      </c>
      <c r="D5" s="50"/>
      <c r="E5" s="50"/>
      <c r="F5" s="49"/>
      <c r="G5" s="48" t="s">
        <v>10</v>
      </c>
      <c r="H5" s="50"/>
      <c r="I5" s="50"/>
      <c r="J5" s="49"/>
      <c r="K5" s="21" t="s">
        <v>1</v>
      </c>
      <c r="L5" s="6"/>
      <c r="M5" s="48" t="str">
        <f>C5</f>
        <v>令和5年</v>
      </c>
      <c r="N5" s="50"/>
      <c r="O5" s="50"/>
      <c r="P5" s="49"/>
      <c r="Q5" s="48" t="str">
        <f>G5</f>
        <v>令和6年</v>
      </c>
      <c r="R5" s="50"/>
      <c r="S5" s="50"/>
      <c r="T5" s="49"/>
      <c r="U5" s="21" t="s">
        <v>1</v>
      </c>
    </row>
    <row r="6" spans="2:21" ht="22.5" customHeight="1">
      <c r="B6" s="2"/>
      <c r="C6" s="46" t="s">
        <v>3</v>
      </c>
      <c r="D6" s="47"/>
      <c r="E6" s="48" t="s">
        <v>4</v>
      </c>
      <c r="F6" s="49"/>
      <c r="G6" s="46" t="s">
        <v>3</v>
      </c>
      <c r="H6" s="47"/>
      <c r="I6" s="48" t="s">
        <v>2</v>
      </c>
      <c r="J6" s="49"/>
      <c r="K6" s="12"/>
      <c r="L6" s="6"/>
      <c r="M6" s="46" t="s">
        <v>3</v>
      </c>
      <c r="N6" s="47"/>
      <c r="O6" s="48" t="s">
        <v>4</v>
      </c>
      <c r="P6" s="49"/>
      <c r="Q6" s="46" t="s">
        <v>3</v>
      </c>
      <c r="R6" s="47"/>
      <c r="S6" s="48" t="s">
        <v>2</v>
      </c>
      <c r="T6" s="49"/>
      <c r="U6" s="12"/>
    </row>
    <row r="7" spans="2:25" ht="22.5" customHeight="1">
      <c r="B7" s="3">
        <v>1</v>
      </c>
      <c r="C7" s="15">
        <v>15</v>
      </c>
      <c r="D7" s="28">
        <f>IF(C7="-","",COUNT(C7:C$37))</f>
        <v>20</v>
      </c>
      <c r="E7" s="16">
        <f>IF(C7="","",IF(C7="-","-",SUM(C$7:C7)))</f>
        <v>15</v>
      </c>
      <c r="F7" s="28"/>
      <c r="G7" s="15">
        <v>19</v>
      </c>
      <c r="H7" s="28">
        <f>IF(G7="-","",38-ROW()-COUNTIF(G7:G$37,"-"))</f>
        <v>21</v>
      </c>
      <c r="I7" s="16">
        <f>IF(G7="","",IF(G7="-","-",SUM(G$7:G7)))</f>
        <v>19</v>
      </c>
      <c r="J7" s="28"/>
      <c r="K7" s="13" t="str">
        <f aca="true" t="shared" si="0" ref="K7:K37">IF(G7="","",IF(G7="-","-",IF(H7&gt;MAX(D$7:D$37),"-",IF(VLOOKUP(H7,D$7:E$37,2,FALSE)=0,"---.- ",I7/VLOOKUP(H7,D$7:E$37,2,FALSE)*100))))</f>
        <v>-</v>
      </c>
      <c r="L7" s="17"/>
      <c r="M7" s="15">
        <v>5</v>
      </c>
      <c r="N7" s="28">
        <f>IF(M7="-","",COUNT(M7:M$37))</f>
        <v>20</v>
      </c>
      <c r="O7" s="16">
        <f>IF(M7="","",IF(M7="-","-",SUM(M$7:M7)))</f>
        <v>5</v>
      </c>
      <c r="P7" s="28">
        <f>IF(O7="-","",COUNT($M7:M$37))</f>
        <v>20</v>
      </c>
      <c r="Q7" s="15">
        <v>19</v>
      </c>
      <c r="R7" s="28">
        <f>IF(Q7="-","",38-ROW()-COUNTIF(Q7:Q$37,"-"))</f>
        <v>21</v>
      </c>
      <c r="S7" s="16">
        <f>IF(Q7="","",IF(Q7="-","-",SUM(Q$7:Q7)))</f>
        <v>19</v>
      </c>
      <c r="T7" s="28"/>
      <c r="U7" s="13" t="str">
        <f aca="true" t="shared" si="1" ref="U7:U37">IF(Q7="","",IF(Q7="-","-",IF(R7&gt;MAX(N$7:N$37),"-",IF(VLOOKUP(R7,N$7:O$37,2,FALSE)=0,"---.- ",S7/VLOOKUP(R7,N$7:O$37,2,FALSE)*100))))</f>
        <v>-</v>
      </c>
      <c r="W7" s="23"/>
      <c r="X7" s="23"/>
      <c r="Y7" s="23"/>
    </row>
    <row r="8" spans="2:25" ht="22.5" customHeight="1">
      <c r="B8" s="4">
        <v>2</v>
      </c>
      <c r="C8" s="16">
        <v>4</v>
      </c>
      <c r="D8" s="28">
        <f>IF(C8="-","",COUNT(C8:C$37))</f>
        <v>19</v>
      </c>
      <c r="E8" s="16">
        <f>IF(C8="","",IF(C8="-","-",SUM(C$7:C8)))</f>
        <v>19</v>
      </c>
      <c r="F8" s="28"/>
      <c r="G8" s="16"/>
      <c r="H8" s="28">
        <f>IF(G8="-","",38-ROW()-COUNTIF(G8:G$37,"-"))</f>
        <v>20</v>
      </c>
      <c r="I8" s="16">
        <f>IF(G8="","",IF(G8="-","-",SUM(G$7:G8)))</f>
      </c>
      <c r="J8" s="28"/>
      <c r="K8" s="13">
        <f t="shared" si="0"/>
      </c>
      <c r="L8" s="17"/>
      <c r="M8" s="16">
        <v>2</v>
      </c>
      <c r="N8" s="28">
        <f>IF(M8="-","",COUNT(M8:M$37))</f>
        <v>19</v>
      </c>
      <c r="O8" s="16">
        <f>IF(M8="","",IF(M8="-","-",SUM(M$7:M8)))</f>
        <v>7</v>
      </c>
      <c r="P8" s="28">
        <f>IF(O8="-","",COUNT($C8:O$37))</f>
        <v>134</v>
      </c>
      <c r="Q8" s="16"/>
      <c r="R8" s="28">
        <f>IF(Q8="-","",38-ROW()-COUNTIF(Q8:Q$37,"-"))</f>
        <v>20</v>
      </c>
      <c r="S8" s="16">
        <f>IF(Q8="","",IF(Q8="-","-",SUM(Q$7:Q8)))</f>
      </c>
      <c r="T8" s="28"/>
      <c r="U8" s="13">
        <f t="shared" si="1"/>
      </c>
      <c r="W8" s="23"/>
      <c r="X8" s="23"/>
      <c r="Y8" s="23"/>
    </row>
    <row r="9" spans="2:25" ht="22.5" customHeight="1">
      <c r="B9" s="4">
        <v>3</v>
      </c>
      <c r="C9" s="16" t="s">
        <v>7</v>
      </c>
      <c r="D9" s="28">
        <f>IF(C9="-","",COUNT(C9:C$37))</f>
      </c>
      <c r="E9" s="16" t="str">
        <f>IF(C9="","",IF(C9="-","-",SUM(C$7:C9)))</f>
        <v>-</v>
      </c>
      <c r="F9" s="28"/>
      <c r="G9" s="16" t="s">
        <v>8</v>
      </c>
      <c r="H9" s="28">
        <f>IF(G9="-","",38-ROW()-COUNTIF(G9:G$37,"-"))</f>
      </c>
      <c r="I9" s="16" t="str">
        <f>IF(G9="","",IF(G9="-","-",SUM(G$7:G9)))</f>
        <v>-</v>
      </c>
      <c r="J9" s="28"/>
      <c r="K9" s="13" t="str">
        <f t="shared" si="0"/>
        <v>-</v>
      </c>
      <c r="L9" s="17"/>
      <c r="M9" s="16" t="s">
        <v>7</v>
      </c>
      <c r="N9" s="28">
        <f>IF(M9="-","",COUNT(M9:M$37))</f>
      </c>
      <c r="O9" s="16" t="str">
        <f>IF(M9="","",IF(M9="-","-",SUM(M$7:M9)))</f>
        <v>-</v>
      </c>
      <c r="P9" s="28">
        <f>IF(O9="-","",COUNT($C9:O$37))</f>
      </c>
      <c r="Q9" s="16" t="s">
        <v>8</v>
      </c>
      <c r="R9" s="28">
        <f>IF(Q9="-","",38-ROW()-COUNTIF(Q9:Q$37,"-"))</f>
      </c>
      <c r="S9" s="16" t="str">
        <f>IF(Q9="","",IF(Q9="-","-",SUM(Q$7:Q9)))</f>
        <v>-</v>
      </c>
      <c r="T9" s="28"/>
      <c r="U9" s="13" t="str">
        <f t="shared" si="1"/>
        <v>-</v>
      </c>
      <c r="W9" s="23"/>
      <c r="X9" s="23"/>
      <c r="Y9" s="23"/>
    </row>
    <row r="10" spans="2:25" ht="22.5" customHeight="1">
      <c r="B10" s="4">
        <v>4</v>
      </c>
      <c r="C10" s="16" t="s">
        <v>7</v>
      </c>
      <c r="D10" s="28">
        <f>IF(C10="-","",COUNT(C10:C$37))</f>
      </c>
      <c r="E10" s="16" t="str">
        <f>IF(C10="","",IF(C10="-","-",SUM(C$7:C10)))</f>
        <v>-</v>
      </c>
      <c r="F10" s="28"/>
      <c r="G10" s="16" t="s">
        <v>8</v>
      </c>
      <c r="H10" s="28">
        <f>IF(G10="-","",38-ROW()-COUNTIF(G10:G$37,"-"))</f>
      </c>
      <c r="I10" s="16" t="str">
        <f>IF(G10="","",IF(G10="-","-",SUM(G$7:G10)))</f>
        <v>-</v>
      </c>
      <c r="J10" s="29"/>
      <c r="K10" s="13" t="str">
        <f t="shared" si="0"/>
        <v>-</v>
      </c>
      <c r="L10" s="17"/>
      <c r="M10" s="16" t="s">
        <v>7</v>
      </c>
      <c r="N10" s="28">
        <f>IF(M10="-","",COUNT(M10:M$37))</f>
      </c>
      <c r="O10" s="16" t="str">
        <f>IF(M10="","",IF(M10="-","-",SUM(M$7:M10)))</f>
        <v>-</v>
      </c>
      <c r="P10" s="28">
        <f>IF(O10="-","",COUNT($C10:O$37))</f>
      </c>
      <c r="Q10" s="16" t="s">
        <v>8</v>
      </c>
      <c r="R10" s="28">
        <f>IF(Q10="-","",38-ROW()-COUNTIF(Q10:Q$37,"-"))</f>
      </c>
      <c r="S10" s="16" t="str">
        <f>IF(Q10="","",IF(Q10="-","-",SUM(Q$7:Q10)))</f>
        <v>-</v>
      </c>
      <c r="T10" s="29"/>
      <c r="U10" s="13" t="str">
        <f t="shared" si="1"/>
        <v>-</v>
      </c>
      <c r="W10" s="23"/>
      <c r="X10" s="23"/>
      <c r="Y10" s="23"/>
    </row>
    <row r="11" spans="2:25" ht="22.5" customHeight="1">
      <c r="B11" s="4">
        <v>5</v>
      </c>
      <c r="C11" s="16" t="s">
        <v>7</v>
      </c>
      <c r="D11" s="28">
        <f>IF(C11="-","",COUNT(C11:C$37))</f>
      </c>
      <c r="E11" s="16" t="str">
        <f>IF(C11="","",IF(C11="-","-",SUM(C$7:C11)))</f>
        <v>-</v>
      </c>
      <c r="F11" s="28"/>
      <c r="G11" s="16" t="s">
        <v>8</v>
      </c>
      <c r="H11" s="28">
        <f>IF(G11="-","",38-ROW()-COUNTIF(G11:G$37,"-"))</f>
      </c>
      <c r="I11" s="16" t="str">
        <f>IF(G11="","",IF(G11="-","-",SUM(G$7:G11)))</f>
        <v>-</v>
      </c>
      <c r="J11" s="28"/>
      <c r="K11" s="13" t="str">
        <f t="shared" si="0"/>
        <v>-</v>
      </c>
      <c r="L11" s="17"/>
      <c r="M11" s="16" t="s">
        <v>7</v>
      </c>
      <c r="N11" s="28">
        <f>IF(M11="-","",COUNT(M11:M$37))</f>
      </c>
      <c r="O11" s="16" t="str">
        <f>IF(M11="","",IF(M11="-","-",SUM(M$7:M11)))</f>
        <v>-</v>
      </c>
      <c r="P11" s="28">
        <f>IF(O11="-","",COUNT($C11:O$37))</f>
      </c>
      <c r="Q11" s="16" t="s">
        <v>8</v>
      </c>
      <c r="R11" s="28">
        <f>IF(Q11="-","",38-ROW()-COUNTIF(Q11:Q$37,"-"))</f>
      </c>
      <c r="S11" s="16" t="str">
        <f>IF(Q11="","",IF(Q11="-","-",SUM(Q$7:Q11)))</f>
        <v>-</v>
      </c>
      <c r="T11" s="28"/>
      <c r="U11" s="13" t="str">
        <f t="shared" si="1"/>
        <v>-</v>
      </c>
      <c r="W11" s="23"/>
      <c r="X11" s="23"/>
      <c r="Y11" s="23"/>
    </row>
    <row r="12" spans="2:25" ht="22.5" customHeight="1">
      <c r="B12" s="4">
        <v>6</v>
      </c>
      <c r="C12" s="16" t="s">
        <v>7</v>
      </c>
      <c r="D12" s="28">
        <f>IF(C12="-","",COUNT(C12:C$37))</f>
      </c>
      <c r="E12" s="16" t="str">
        <f>IF(C12="","",IF(C12="-","-",SUM(C$7:C12)))</f>
        <v>-</v>
      </c>
      <c r="F12" s="28"/>
      <c r="G12" s="16" t="s">
        <v>8</v>
      </c>
      <c r="H12" s="28">
        <f>IF(G12="-","",38-ROW()-COUNTIF(G12:G$37,"-"))</f>
      </c>
      <c r="I12" s="16" t="str">
        <f>IF(G12="","",IF(G12="-","-",SUM(G$7:G12)))</f>
        <v>-</v>
      </c>
      <c r="J12" s="28"/>
      <c r="K12" s="13" t="str">
        <f t="shared" si="0"/>
        <v>-</v>
      </c>
      <c r="L12" s="17"/>
      <c r="M12" s="16" t="s">
        <v>7</v>
      </c>
      <c r="N12" s="28">
        <f>IF(M12="-","",COUNT(M12:M$37))</f>
      </c>
      <c r="O12" s="16" t="str">
        <f>IF(M12="","",IF(M12="-","-",SUM(M$7:M12)))</f>
        <v>-</v>
      </c>
      <c r="P12" s="28">
        <f>IF(O12="-","",COUNT($C12:O$37))</f>
      </c>
      <c r="Q12" s="16" t="s">
        <v>8</v>
      </c>
      <c r="R12" s="28">
        <f>IF(Q12="-","",38-ROW()-COUNTIF(Q12:Q$37,"-"))</f>
      </c>
      <c r="S12" s="16" t="str">
        <f>IF(Q12="","",IF(Q12="-","-",SUM(Q$7:Q12)))</f>
        <v>-</v>
      </c>
      <c r="T12" s="28"/>
      <c r="U12" s="13" t="str">
        <f t="shared" si="1"/>
        <v>-</v>
      </c>
      <c r="W12" s="23"/>
      <c r="X12" s="23"/>
      <c r="Y12" s="23"/>
    </row>
    <row r="13" spans="2:25" ht="22.5" customHeight="1">
      <c r="B13" s="4">
        <v>7</v>
      </c>
      <c r="C13" s="16" t="s">
        <v>7</v>
      </c>
      <c r="D13" s="28">
        <f>IF(C13="-","",COUNT(C13:C$37))</f>
      </c>
      <c r="E13" s="16" t="str">
        <f>IF(C13="","",IF(C13="-","-",SUM(C$7:C13)))</f>
        <v>-</v>
      </c>
      <c r="F13" s="28"/>
      <c r="G13" s="39"/>
      <c r="H13" s="28">
        <f>IF(G13="-","",38-ROW()-COUNTIF(G13:G$37,"-"))</f>
        <v>19</v>
      </c>
      <c r="I13" s="16">
        <f>IF(G13="","",IF(G13="-","-",SUM(G$7:G13)))</f>
      </c>
      <c r="J13" s="28"/>
      <c r="K13" s="13">
        <f t="shared" si="0"/>
      </c>
      <c r="L13" s="17"/>
      <c r="M13" s="16" t="s">
        <v>7</v>
      </c>
      <c r="N13" s="28">
        <f>IF(M13="-","",COUNT(M13:M$37))</f>
      </c>
      <c r="O13" s="16" t="str">
        <f>IF(M13="","",IF(M13="-","-",SUM(M$7:M13)))</f>
        <v>-</v>
      </c>
      <c r="P13" s="28">
        <f>IF(O13="-","",COUNT($C13:O$37))</f>
      </c>
      <c r="Q13" s="16"/>
      <c r="R13" s="28">
        <f>IF(Q13="-","",38-ROW()-COUNTIF(Q13:Q$37,"-"))</f>
        <v>19</v>
      </c>
      <c r="S13" s="16">
        <f>IF(Q13="","",IF(Q13="-","-",SUM(Q$7:Q13)))</f>
      </c>
      <c r="T13" s="28"/>
      <c r="U13" s="13">
        <f t="shared" si="1"/>
      </c>
      <c r="W13" s="23"/>
      <c r="X13" s="23"/>
      <c r="Y13" s="23"/>
    </row>
    <row r="14" spans="2:25" ht="22.5" customHeight="1">
      <c r="B14" s="4">
        <v>8</v>
      </c>
      <c r="C14" s="16">
        <v>27</v>
      </c>
      <c r="D14" s="28">
        <f>IF(C14="-","",COUNT(C14:C$37))</f>
        <v>18</v>
      </c>
      <c r="E14" s="16">
        <f>IF(C14="","",IF(C14="-","-",SUM(C$7:C14)))</f>
        <v>46</v>
      </c>
      <c r="F14" s="28"/>
      <c r="G14" s="16"/>
      <c r="H14" s="28">
        <f>IF(G14="-","",38-ROW()-COUNTIF(G14:G$37,"-"))</f>
        <v>18</v>
      </c>
      <c r="I14" s="16">
        <f>IF(G14="","",IF(G14="-","-",SUM(G$7:G14)))</f>
      </c>
      <c r="J14" s="28"/>
      <c r="K14" s="13">
        <f t="shared" si="0"/>
      </c>
      <c r="L14" s="17"/>
      <c r="M14" s="16">
        <v>49</v>
      </c>
      <c r="N14" s="28">
        <f>IF(M14="-","",COUNT(M14:M$37))</f>
        <v>18</v>
      </c>
      <c r="O14" s="16">
        <f>IF(M14="","",IF(M14="-","-",SUM(M$7:M14)))</f>
        <v>56</v>
      </c>
      <c r="P14" s="28">
        <f>IF(O14="-","",COUNT($C14:O$37))</f>
        <v>126</v>
      </c>
      <c r="Q14" s="16"/>
      <c r="R14" s="28">
        <f>IF(Q14="-","",38-ROW()-COUNTIF(Q14:Q$37,"-"))</f>
        <v>18</v>
      </c>
      <c r="S14" s="16">
        <f>IF(Q14="","",IF(Q14="-","-",SUM(Q$7:Q14)))</f>
      </c>
      <c r="T14" s="29"/>
      <c r="U14" s="13">
        <f t="shared" si="1"/>
      </c>
      <c r="W14" s="23"/>
      <c r="X14" s="23"/>
      <c r="Y14" s="23"/>
    </row>
    <row r="15" spans="2:25" ht="22.5" customHeight="1">
      <c r="B15" s="4">
        <v>9</v>
      </c>
      <c r="C15" s="16">
        <v>54</v>
      </c>
      <c r="D15" s="28">
        <f>IF(C15="-","",COUNT(C15:C$37))</f>
        <v>17</v>
      </c>
      <c r="E15" s="16">
        <f>IF(C15="","",IF(C15="-","-",SUM(C$7:C15)))</f>
        <v>100</v>
      </c>
      <c r="F15" s="28"/>
      <c r="G15" s="16"/>
      <c r="H15" s="28">
        <f>IF(G15="-","",38-ROW()-COUNTIF(G15:G$37,"-"))</f>
        <v>17</v>
      </c>
      <c r="I15" s="16">
        <f>IF(G15="","",IF(G15="-","-",SUM(G$7:G15)))</f>
      </c>
      <c r="J15" s="28"/>
      <c r="K15" s="13">
        <f t="shared" si="0"/>
      </c>
      <c r="L15" s="17"/>
      <c r="M15" s="16">
        <v>12</v>
      </c>
      <c r="N15" s="28">
        <f>IF(M15="-","",COUNT(M15:M$37))</f>
        <v>17</v>
      </c>
      <c r="O15" s="16">
        <f>IF(M15="","",IF(M15="-","-",SUM(M$7:M15)))</f>
        <v>68</v>
      </c>
      <c r="P15" s="28">
        <f>IF(O15="-","",COUNT($C15:O$37))</f>
        <v>119</v>
      </c>
      <c r="Q15" s="16"/>
      <c r="R15" s="28">
        <f>IF(Q15="-","",38-ROW()-COUNTIF(Q15:Q$37,"-"))</f>
        <v>17</v>
      </c>
      <c r="S15" s="16">
        <f>IF(Q15="","",IF(Q15="-","-",SUM(Q$7:Q15)))</f>
      </c>
      <c r="T15" s="28"/>
      <c r="U15" s="13">
        <f t="shared" si="1"/>
      </c>
      <c r="V15" s="30"/>
      <c r="W15" s="23"/>
      <c r="X15" s="23"/>
      <c r="Y15" s="23"/>
    </row>
    <row r="16" spans="2:25" ht="22.5" customHeight="1">
      <c r="B16" s="4">
        <v>10</v>
      </c>
      <c r="C16" s="16">
        <v>74</v>
      </c>
      <c r="D16" s="28">
        <f>IF(C16="-","",COUNT(C16:C$37))</f>
        <v>16</v>
      </c>
      <c r="E16" s="16">
        <f>IF(C16="","",IF(C16="-","-",SUM(C$7:C16)))</f>
        <v>174</v>
      </c>
      <c r="F16" s="28"/>
      <c r="G16" s="39"/>
      <c r="H16" s="28">
        <f>IF(G16="-","",38-ROW()-COUNTIF(G16:G$37,"-"))</f>
        <v>16</v>
      </c>
      <c r="I16" s="16">
        <f>IF(G16="","",IF(G16="-","-",SUM(G$7:G16)))</f>
      </c>
      <c r="J16" s="28"/>
      <c r="K16" s="13">
        <f t="shared" si="0"/>
      </c>
      <c r="L16" s="17"/>
      <c r="M16" s="16">
        <v>31</v>
      </c>
      <c r="N16" s="28">
        <f>IF(M16="-","",COUNT(M16:M$37))</f>
        <v>16</v>
      </c>
      <c r="O16" s="16">
        <f>IF(M16="","",IF(M16="-","-",SUM(M$7:M16)))</f>
        <v>99</v>
      </c>
      <c r="P16" s="28">
        <f>IF(O16="-","",COUNT($C16:O$37))</f>
        <v>112</v>
      </c>
      <c r="Q16" s="39"/>
      <c r="R16" s="28">
        <f>IF(Q16="-","",38-ROW()-COUNTIF(Q16:Q$37,"-"))</f>
        <v>16</v>
      </c>
      <c r="S16" s="16">
        <f>IF(Q16="","",IF(Q16="-","-",SUM(Q$7:Q16)))</f>
      </c>
      <c r="T16" s="28"/>
      <c r="U16" s="13">
        <f t="shared" si="1"/>
      </c>
      <c r="V16" s="30"/>
      <c r="W16" s="23"/>
      <c r="X16" s="23"/>
      <c r="Y16" s="23"/>
    </row>
    <row r="17" spans="2:25" ht="22.5" customHeight="1">
      <c r="B17" s="4">
        <v>11</v>
      </c>
      <c r="C17" s="16">
        <v>56</v>
      </c>
      <c r="D17" s="28">
        <f>IF(C17="-","",COUNT(C17:C$37))</f>
        <v>15</v>
      </c>
      <c r="E17" s="16">
        <f>IF(C17="","",IF(C17="-","-",SUM(C$7:C17)))</f>
        <v>230</v>
      </c>
      <c r="F17" s="28"/>
      <c r="G17" s="16" t="s">
        <v>8</v>
      </c>
      <c r="H17" s="28">
        <f>IF(G17="-","",38-ROW()-COUNTIF(G17:G$37,"-"))</f>
      </c>
      <c r="I17" s="16" t="str">
        <f>IF(G17="","",IF(G17="-","-",SUM(G$7:G17)))</f>
        <v>-</v>
      </c>
      <c r="J17" s="28"/>
      <c r="K17" s="13" t="str">
        <f t="shared" si="0"/>
        <v>-</v>
      </c>
      <c r="L17" s="17"/>
      <c r="M17" s="16">
        <v>38</v>
      </c>
      <c r="N17" s="28">
        <f>IF(M17="-","",COUNT(M17:M$37))</f>
        <v>15</v>
      </c>
      <c r="O17" s="16">
        <f>IF(M17="","",IF(M17="-","-",SUM(M$7:M17)))</f>
        <v>137</v>
      </c>
      <c r="P17" s="28">
        <f>IF(O17="-","",COUNT($C17:O$37))</f>
        <v>105</v>
      </c>
      <c r="Q17" s="16" t="s">
        <v>8</v>
      </c>
      <c r="R17" s="28">
        <f>IF(Q17="-","",38-ROW()-COUNTIF(Q17:Q$37,"-"))</f>
      </c>
      <c r="S17" s="16" t="str">
        <f>IF(Q17="","",IF(Q17="-","-",SUM(Q$7:Q17)))</f>
        <v>-</v>
      </c>
      <c r="T17" s="28"/>
      <c r="U17" s="13" t="str">
        <f t="shared" si="1"/>
        <v>-</v>
      </c>
      <c r="V17" s="30"/>
      <c r="W17" s="23"/>
      <c r="X17" s="23"/>
      <c r="Y17" s="23"/>
    </row>
    <row r="18" spans="2:25" ht="22.5" customHeight="1">
      <c r="B18" s="4">
        <v>12</v>
      </c>
      <c r="C18" s="16">
        <v>108</v>
      </c>
      <c r="D18" s="28">
        <f>IF(C18="-","",COUNT(C18:C$37))</f>
        <v>14</v>
      </c>
      <c r="E18" s="16">
        <f>IF(C18="","",IF(C18="-","-",SUM(C$7:C18)))</f>
        <v>338</v>
      </c>
      <c r="F18" s="28"/>
      <c r="G18" s="39" t="s">
        <v>8</v>
      </c>
      <c r="H18" s="28">
        <f>IF(G18="-","",38-ROW()-COUNTIF(G18:G$37,"-"))</f>
      </c>
      <c r="I18" s="16" t="str">
        <f>IF(G18="","",IF(G18="-","-",SUM(G$7:G18)))</f>
        <v>-</v>
      </c>
      <c r="J18" s="28"/>
      <c r="K18" s="13" t="str">
        <f t="shared" si="0"/>
        <v>-</v>
      </c>
      <c r="L18" s="17"/>
      <c r="M18" s="16">
        <v>50</v>
      </c>
      <c r="N18" s="28">
        <f>IF(M18="-","",COUNT(M18:M$37))</f>
        <v>14</v>
      </c>
      <c r="O18" s="16">
        <f>IF(M18="","",IF(M18="-","-",SUM(M$7:M18)))</f>
        <v>187</v>
      </c>
      <c r="P18" s="28">
        <f>IF(O18="-","",COUNT($C18:O$37))</f>
        <v>99</v>
      </c>
      <c r="Q18" s="39" t="s">
        <v>8</v>
      </c>
      <c r="R18" s="28">
        <f>IF(Q18="-","",38-ROW()-COUNTIF(Q18:Q$37,"-"))</f>
      </c>
      <c r="S18" s="16" t="str">
        <f>IF(Q18="","",IF(Q18="-","-",SUM(Q$7:Q18)))</f>
        <v>-</v>
      </c>
      <c r="T18" s="29"/>
      <c r="U18" s="13" t="str">
        <f t="shared" si="1"/>
        <v>-</v>
      </c>
      <c r="V18" s="30"/>
      <c r="W18" s="23"/>
      <c r="X18" s="23"/>
      <c r="Y18" s="23"/>
    </row>
    <row r="19" spans="2:25" ht="22.5" customHeight="1">
      <c r="B19" s="4">
        <v>13</v>
      </c>
      <c r="C19" s="16" t="s">
        <v>7</v>
      </c>
      <c r="D19" s="28">
        <f>IF(C19="-","",COUNT(C19:C$37))</f>
      </c>
      <c r="E19" s="16" t="str">
        <f>IF(C19="","",IF(C19="-","-",SUM(C$7:C19)))</f>
        <v>-</v>
      </c>
      <c r="F19" s="28"/>
      <c r="G19" s="16"/>
      <c r="H19" s="28">
        <f>IF(G19="-","",38-ROW()-COUNTIF(G19:G$37,"-"))</f>
        <v>15</v>
      </c>
      <c r="I19" s="16">
        <f>IF(G19="","",IF(G19="-","-",SUM(G$7:G19)))</f>
      </c>
      <c r="J19" s="28"/>
      <c r="K19" s="13">
        <f t="shared" si="0"/>
      </c>
      <c r="L19" s="17"/>
      <c r="M19" s="16" t="s">
        <v>7</v>
      </c>
      <c r="N19" s="28">
        <f>IF(M19="-","",COUNT(M19:M$37))</f>
      </c>
      <c r="O19" s="16" t="str">
        <f>IF(M19="","",IF(M19="-","-",SUM(M$7:M19)))</f>
        <v>-</v>
      </c>
      <c r="P19" s="28">
        <f>IF(O19="-","",COUNT($C19:O$37))</f>
      </c>
      <c r="Q19" s="16"/>
      <c r="R19" s="28">
        <f>IF(Q19="-","",38-ROW()-COUNTIF(Q19:Q$37,"-"))</f>
        <v>15</v>
      </c>
      <c r="S19" s="16">
        <f>IF(Q19="","",IF(Q19="-","-",SUM(Q$7:Q19)))</f>
      </c>
      <c r="T19" s="28"/>
      <c r="U19" s="13">
        <f t="shared" si="1"/>
      </c>
      <c r="V19" s="30"/>
      <c r="W19" s="23"/>
      <c r="X19" s="23"/>
      <c r="Y19" s="23"/>
    </row>
    <row r="20" spans="2:25" ht="22.5" customHeight="1">
      <c r="B20" s="4">
        <v>14</v>
      </c>
      <c r="C20" s="16" t="s">
        <v>7</v>
      </c>
      <c r="D20" s="28">
        <f>IF(C20="-","",COUNT(C20:C$37))</f>
      </c>
      <c r="E20" s="16" t="str">
        <f>IF(C20="","",IF(C20="-","-",SUM(C$7:C20)))</f>
        <v>-</v>
      </c>
      <c r="F20" s="28"/>
      <c r="G20" s="39"/>
      <c r="H20" s="28">
        <f>IF(G20="-","",38-ROW()-COUNTIF(G20:G$37,"-"))</f>
        <v>14</v>
      </c>
      <c r="I20" s="16">
        <f>IF(G20="","",IF(G20="-","-",SUM(G$7:G20)))</f>
      </c>
      <c r="J20" s="28"/>
      <c r="K20" s="13">
        <f t="shared" si="0"/>
      </c>
      <c r="L20" s="17"/>
      <c r="M20" s="16" t="s">
        <v>7</v>
      </c>
      <c r="N20" s="28">
        <f>IF(M20="-","",COUNT(M20:M$37))</f>
      </c>
      <c r="O20" s="16" t="str">
        <f>IF(M20="","",IF(M20="-","-",SUM(M$7:M20)))</f>
        <v>-</v>
      </c>
      <c r="P20" s="28">
        <f>IF(O20="-","",COUNT($C20:O$37))</f>
      </c>
      <c r="Q20" s="39"/>
      <c r="R20" s="28">
        <f>IF(Q20="-","",38-ROW()-COUNTIF(Q20:Q$37,"-"))</f>
        <v>14</v>
      </c>
      <c r="S20" s="16">
        <f>IF(Q20="","",IF(Q20="-","-",SUM(Q$7:Q20)))</f>
      </c>
      <c r="T20" s="28"/>
      <c r="U20" s="13">
        <f t="shared" si="1"/>
      </c>
      <c r="V20" s="30"/>
      <c r="W20" s="23"/>
      <c r="X20" s="23"/>
      <c r="Y20" s="23"/>
    </row>
    <row r="21" spans="2:25" ht="22.5" customHeight="1">
      <c r="B21" s="4">
        <v>15</v>
      </c>
      <c r="C21" s="16">
        <v>58</v>
      </c>
      <c r="D21" s="28">
        <f>IF(C21="-","",COUNT(C21:C$37))</f>
        <v>13</v>
      </c>
      <c r="E21" s="16">
        <f>IF(C21="","",IF(C21="-","-",SUM(C$7:C21)))</f>
        <v>396</v>
      </c>
      <c r="F21" s="28"/>
      <c r="G21" s="16"/>
      <c r="H21" s="28">
        <f>IF(G21="-","",38-ROW()-COUNTIF(G21:G$37,"-"))</f>
        <v>13</v>
      </c>
      <c r="I21" s="16">
        <f>IF(G21="","",IF(G21="-","-",SUM(G$7:G21)))</f>
      </c>
      <c r="J21" s="28"/>
      <c r="K21" s="13">
        <f t="shared" si="0"/>
      </c>
      <c r="L21" s="17"/>
      <c r="M21" s="16">
        <v>56</v>
      </c>
      <c r="N21" s="28">
        <f>IF(M21="-","",COUNT(M21:M$37))</f>
        <v>13</v>
      </c>
      <c r="O21" s="16">
        <f>IF(M21="","",IF(M21="-","-",SUM(M$7:M21)))</f>
        <v>243</v>
      </c>
      <c r="P21" s="28">
        <f>IF(O21="-","",COUNT($C21:O$37))</f>
        <v>91</v>
      </c>
      <c r="Q21" s="39"/>
      <c r="R21" s="28">
        <f>IF(Q21="-","",38-ROW()-COUNTIF(Q21:Q$37,"-"))</f>
        <v>13</v>
      </c>
      <c r="S21" s="16">
        <f>IF(Q21="","",IF(Q21="-","-",SUM(Q$7:Q21)))</f>
      </c>
      <c r="T21" s="28"/>
      <c r="U21" s="13">
        <f t="shared" si="1"/>
      </c>
      <c r="V21" s="30"/>
      <c r="W21" s="23"/>
      <c r="X21" s="23"/>
      <c r="Y21" s="23"/>
    </row>
    <row r="22" spans="2:25" ht="22.5" customHeight="1">
      <c r="B22" s="4">
        <v>16</v>
      </c>
      <c r="C22" s="16">
        <v>116</v>
      </c>
      <c r="D22" s="28">
        <f>IF(C22="-","",COUNT(C22:C$37))</f>
        <v>12</v>
      </c>
      <c r="E22" s="16">
        <f>IF(C22="","",IF(C22="-","-",SUM(C$7:C22)))</f>
        <v>512</v>
      </c>
      <c r="F22" s="28"/>
      <c r="G22" s="16"/>
      <c r="H22" s="28">
        <f>IF(G22="-","",38-ROW()-COUNTIF(G22:G$37,"-"))</f>
        <v>12</v>
      </c>
      <c r="I22" s="16">
        <f>IF(G22="","",IF(G22="-","-",SUM(G$7:G22)))</f>
      </c>
      <c r="J22" s="28"/>
      <c r="K22" s="13">
        <f t="shared" si="0"/>
      </c>
      <c r="L22" s="17"/>
      <c r="M22" s="22">
        <v>63</v>
      </c>
      <c r="N22" s="28">
        <f>IF(M22="-","",COUNT(M22:M$37))</f>
        <v>12</v>
      </c>
      <c r="O22" s="16">
        <f>IF(M22="","",IF(M22="-","-",SUM(M$7:M22)))</f>
        <v>306</v>
      </c>
      <c r="P22" s="28">
        <f>IF(O22="-","",COUNT($C22:O$37))</f>
        <v>84</v>
      </c>
      <c r="Q22" s="39"/>
      <c r="R22" s="28">
        <f>IF(Q22="-","",38-ROW()-COUNTIF(Q22:Q$37,"-"))</f>
        <v>12</v>
      </c>
      <c r="S22" s="16">
        <f>IF(Q22="","",IF(Q22="-","-",SUM(Q$7:Q22)))</f>
      </c>
      <c r="T22" s="28"/>
      <c r="U22" s="13">
        <f t="shared" si="1"/>
      </c>
      <c r="V22" s="30"/>
      <c r="W22" s="23"/>
      <c r="X22" s="23"/>
      <c r="Y22" s="23"/>
    </row>
    <row r="23" spans="2:25" ht="22.5" customHeight="1">
      <c r="B23" s="4">
        <v>17</v>
      </c>
      <c r="C23" s="16">
        <v>84</v>
      </c>
      <c r="D23" s="28">
        <f>IF(C23="-","",COUNT(C23:C$37))</f>
        <v>11</v>
      </c>
      <c r="E23" s="16">
        <f>IF(C23="","",IF(C23="-","-",SUM(C$7:C23)))</f>
        <v>596</v>
      </c>
      <c r="F23" s="28"/>
      <c r="G23" s="39"/>
      <c r="H23" s="28">
        <f>IF(G23="-","",38-ROW()-COUNTIF(G23:G$37,"-"))</f>
        <v>11</v>
      </c>
      <c r="I23" s="16">
        <f>IF(G23="","",IF(G23="-","-",SUM(G$7:G23)))</f>
      </c>
      <c r="J23" s="28"/>
      <c r="K23" s="13">
        <f t="shared" si="0"/>
      </c>
      <c r="L23" s="17"/>
      <c r="M23" s="16">
        <v>55</v>
      </c>
      <c r="N23" s="28">
        <f>IF(M23="-","",COUNT(M23:M$37))</f>
        <v>11</v>
      </c>
      <c r="O23" s="16">
        <f>IF(M23="","",IF(M23="-","-",SUM(M$7:M23)))</f>
        <v>361</v>
      </c>
      <c r="P23" s="28">
        <f>IF(O23="-","",COUNT($C23:O$37))</f>
        <v>77</v>
      </c>
      <c r="Q23" s="16"/>
      <c r="R23" s="28">
        <f>IF(Q23="-","",38-ROW()-COUNTIF(Q23:Q$37,"-"))</f>
        <v>11</v>
      </c>
      <c r="S23" s="16">
        <f>IF(Q23="","",IF(Q23="-","-",SUM(Q$7:Q23)))</f>
      </c>
      <c r="T23" s="28"/>
      <c r="U23" s="13">
        <f t="shared" si="1"/>
      </c>
      <c r="V23" s="30"/>
      <c r="W23" s="23"/>
      <c r="X23" s="23"/>
      <c r="Y23" s="23"/>
    </row>
    <row r="24" spans="2:25" ht="22.5" customHeight="1">
      <c r="B24" s="4">
        <v>18</v>
      </c>
      <c r="C24" s="16">
        <v>183</v>
      </c>
      <c r="D24" s="28">
        <f>IF(C24="-","",COUNT(C24:C$37))</f>
        <v>10</v>
      </c>
      <c r="E24" s="16">
        <f>IF(C24="","",IF(C24="-","-",SUM(C$7:C24)))</f>
        <v>779</v>
      </c>
      <c r="F24" s="28"/>
      <c r="G24" s="39" t="s">
        <v>8</v>
      </c>
      <c r="H24" s="28">
        <f>IF(G24="-","",38-ROW()-COUNTIF(G24:G$37,"-"))</f>
      </c>
      <c r="I24" s="16" t="str">
        <f>IF(G24="","",IF(G24="-","-",SUM(G$7:G24)))</f>
        <v>-</v>
      </c>
      <c r="J24" s="28"/>
      <c r="K24" s="13" t="str">
        <f t="shared" si="0"/>
        <v>-</v>
      </c>
      <c r="L24" s="17"/>
      <c r="M24" s="16">
        <v>80</v>
      </c>
      <c r="N24" s="28">
        <f>IF(M24="-","",COUNT(M24:M$37))</f>
        <v>10</v>
      </c>
      <c r="O24" s="16">
        <f>IF(M24="","",IF(M24="-","-",SUM(M$7:M24)))</f>
        <v>441</v>
      </c>
      <c r="P24" s="28">
        <f>IF(O24="-","",COUNT($C24:O$37))</f>
        <v>70</v>
      </c>
      <c r="Q24" s="16" t="s">
        <v>8</v>
      </c>
      <c r="R24" s="28">
        <f>IF(Q24="-","",38-ROW()-COUNTIF(Q24:Q$37,"-"))</f>
      </c>
      <c r="S24" s="16" t="str">
        <f>IF(Q24="","",IF(Q24="-","-",SUM(Q$7:Q24)))</f>
        <v>-</v>
      </c>
      <c r="T24" s="28"/>
      <c r="U24" s="13" t="str">
        <f t="shared" si="1"/>
        <v>-</v>
      </c>
      <c r="V24" s="30"/>
      <c r="W24" s="23"/>
      <c r="X24" s="23"/>
      <c r="Y24" s="23"/>
    </row>
    <row r="25" spans="2:25" ht="22.5" customHeight="1">
      <c r="B25" s="4">
        <v>19</v>
      </c>
      <c r="C25" s="16">
        <v>180</v>
      </c>
      <c r="D25" s="28">
        <f>IF(C25="-","",COUNT(C25:C$37))</f>
        <v>9</v>
      </c>
      <c r="E25" s="16">
        <f>IF(C25="","",IF(C25="-","-",SUM(C$7:C25)))</f>
        <v>959</v>
      </c>
      <c r="F25" s="28"/>
      <c r="G25" s="16" t="s">
        <v>8</v>
      </c>
      <c r="H25" s="28">
        <f>IF(G25="-","",38-ROW()-COUNTIF(G25:G$37,"-"))</f>
      </c>
      <c r="I25" s="16" t="str">
        <f>IF(G25="","",IF(G25="-","-",SUM(G$7:G25)))</f>
        <v>-</v>
      </c>
      <c r="J25" s="28"/>
      <c r="K25" s="13" t="str">
        <f t="shared" si="0"/>
        <v>-</v>
      </c>
      <c r="L25" s="17"/>
      <c r="M25" s="16">
        <v>126</v>
      </c>
      <c r="N25" s="28">
        <f>IF(M25="-","",COUNT(M25:M$37))</f>
        <v>9</v>
      </c>
      <c r="O25" s="16">
        <f>IF(M25="","",IF(M25="-","-",SUM(M$7:M25)))</f>
        <v>567</v>
      </c>
      <c r="P25" s="28">
        <f>IF(O25="-","",COUNT($C25:O$37))</f>
        <v>64</v>
      </c>
      <c r="Q25" s="16" t="s">
        <v>8</v>
      </c>
      <c r="R25" s="28">
        <f>IF(Q25="-","",38-ROW()-COUNTIF(Q25:Q$37,"-"))</f>
      </c>
      <c r="S25" s="16" t="str">
        <f>IF(Q25="","",IF(Q25="-","-",SUM(Q$7:Q25)))</f>
        <v>-</v>
      </c>
      <c r="T25" s="28"/>
      <c r="U25" s="13" t="str">
        <f t="shared" si="1"/>
        <v>-</v>
      </c>
      <c r="V25" s="30"/>
      <c r="W25" s="23"/>
      <c r="X25" s="23"/>
      <c r="Y25" s="23"/>
    </row>
    <row r="26" spans="2:25" ht="22.5" customHeight="1">
      <c r="B26" s="4">
        <v>20</v>
      </c>
      <c r="C26" s="16" t="s">
        <v>7</v>
      </c>
      <c r="D26" s="28">
        <f>IF(C26="-","",COUNT(C26:C$37))</f>
      </c>
      <c r="E26" s="16" t="str">
        <f>IF(C26="","",IF(C26="-","-",SUM(C$7:C26)))</f>
        <v>-</v>
      </c>
      <c r="F26" s="28"/>
      <c r="G26" s="39"/>
      <c r="H26" s="28">
        <f>IF(G26="-","",38-ROW()-COUNTIF(G26:G$37,"-"))</f>
        <v>10</v>
      </c>
      <c r="I26" s="16">
        <f>IF(G26="","",IF(G26="-","-",SUM(G$7:G26)))</f>
      </c>
      <c r="J26" s="28"/>
      <c r="K26" s="13">
        <f t="shared" si="0"/>
      </c>
      <c r="L26" s="17"/>
      <c r="M26" s="16" t="s">
        <v>7</v>
      </c>
      <c r="N26" s="28">
        <f>IF(M26="-","",COUNT(M26:M$37))</f>
      </c>
      <c r="O26" s="16" t="str">
        <f>IF(M26="","",IF(M26="-","-",SUM(M$7:M26)))</f>
        <v>-</v>
      </c>
      <c r="P26" s="28">
        <f>IF(O26="-","",COUNT($C26:O$37))</f>
      </c>
      <c r="Q26" s="16"/>
      <c r="R26" s="28">
        <f>IF(Q26="-","",38-ROW()-COUNTIF(Q26:Q$37,"-"))</f>
        <v>10</v>
      </c>
      <c r="S26" s="16">
        <f>IF(Q26="","",IF(Q26="-","-",SUM(Q$7:Q26)))</f>
      </c>
      <c r="T26" s="28"/>
      <c r="U26" s="13">
        <f t="shared" si="1"/>
      </c>
      <c r="V26" s="30"/>
      <c r="W26" s="23"/>
      <c r="X26" s="23"/>
      <c r="Y26" s="23"/>
    </row>
    <row r="27" spans="2:25" ht="22.5" customHeight="1">
      <c r="B27" s="4">
        <v>21</v>
      </c>
      <c r="C27" s="16" t="s">
        <v>7</v>
      </c>
      <c r="D27" s="28">
        <f>IF(C27="-","",COUNT(C27:C$37))</f>
      </c>
      <c r="E27" s="16" t="str">
        <f>IF(C27="","",IF(C27="-","-",SUM(C$7:C27)))</f>
        <v>-</v>
      </c>
      <c r="F27" s="28"/>
      <c r="G27" s="16"/>
      <c r="H27" s="28">
        <f>IF(G27="-","",38-ROW()-COUNTIF(G27:G$37,"-"))</f>
        <v>9</v>
      </c>
      <c r="I27" s="16">
        <f>IF(G27="","",IF(G27="-","-",SUM(G$7:G27)))</f>
      </c>
      <c r="J27" s="28"/>
      <c r="K27" s="13">
        <f t="shared" si="0"/>
      </c>
      <c r="L27" s="17"/>
      <c r="M27" s="16" t="s">
        <v>7</v>
      </c>
      <c r="N27" s="28">
        <f>IF(M27="-","",COUNT(M27:M$37))</f>
      </c>
      <c r="O27" s="16" t="str">
        <f>IF(M27="","",IF(M27="-","-",SUM(M$7:M27)))</f>
        <v>-</v>
      </c>
      <c r="P27" s="28">
        <f>IF(O27="-","",COUNT($C27:O$37))</f>
      </c>
      <c r="Q27" s="16"/>
      <c r="R27" s="28">
        <f>IF(Q27="-","",38-ROW()-COUNTIF(Q27:Q$37,"-"))</f>
        <v>9</v>
      </c>
      <c r="S27" s="16">
        <f>IF(Q27="","",IF(Q27="-","-",SUM(Q$7:Q27)))</f>
      </c>
      <c r="T27" s="28"/>
      <c r="U27" s="13">
        <f t="shared" si="1"/>
      </c>
      <c r="V27" s="30"/>
      <c r="W27" s="23"/>
      <c r="X27" s="23"/>
      <c r="Y27" s="23"/>
    </row>
    <row r="28" spans="2:25" ht="22.5" customHeight="1">
      <c r="B28" s="4">
        <v>22</v>
      </c>
      <c r="C28" s="16">
        <v>59</v>
      </c>
      <c r="D28" s="28">
        <f>IF(C28="-","",COUNT(C28:C$37))</f>
        <v>8</v>
      </c>
      <c r="E28" s="16">
        <f>IF(C28="","",IF(C28="-","-",SUM(C$7:C28)))</f>
        <v>1018</v>
      </c>
      <c r="F28" s="28"/>
      <c r="G28" s="39"/>
      <c r="H28" s="28">
        <f>IF(G28="-","",38-ROW()-COUNTIF(G28:G$37,"-"))</f>
        <v>8</v>
      </c>
      <c r="I28" s="16">
        <f>IF(G28="","",IF(G28="-","-",SUM(G$7:G28)))</f>
      </c>
      <c r="J28" s="28"/>
      <c r="K28" s="13">
        <f t="shared" si="0"/>
      </c>
      <c r="L28" s="17"/>
      <c r="M28" s="16">
        <v>64</v>
      </c>
      <c r="N28" s="28">
        <f>IF(M28="-","",COUNT(M28:M$37))</f>
        <v>8</v>
      </c>
      <c r="O28" s="16">
        <f>IF(M28="","",IF(M28="-","-",SUM(M$7:M28)))</f>
        <v>631</v>
      </c>
      <c r="P28" s="28">
        <f>IF(O28="-","",COUNT($C28:O$37))</f>
        <v>56</v>
      </c>
      <c r="Q28" s="16"/>
      <c r="R28" s="28">
        <f>IF(Q28="-","",38-ROW()-COUNTIF(Q28:Q$37,"-"))</f>
        <v>8</v>
      </c>
      <c r="S28" s="16">
        <f>IF(Q28="","",IF(Q28="-","-",SUM(Q$7:Q28)))</f>
      </c>
      <c r="T28" s="28"/>
      <c r="U28" s="13">
        <f t="shared" si="1"/>
      </c>
      <c r="V28" s="30"/>
      <c r="W28" s="23"/>
      <c r="X28" s="23"/>
      <c r="Y28" s="23"/>
    </row>
    <row r="29" spans="2:25" ht="22.5" customHeight="1">
      <c r="B29" s="4">
        <v>23</v>
      </c>
      <c r="C29" s="16">
        <v>115</v>
      </c>
      <c r="D29" s="28">
        <f>IF(C29="-","",COUNT(C29:C$37))</f>
        <v>7</v>
      </c>
      <c r="E29" s="16">
        <f>IF(C29="","",IF(C29="-","-",SUM(C$7:C29)))</f>
        <v>1133</v>
      </c>
      <c r="F29" s="28"/>
      <c r="G29" s="39"/>
      <c r="H29" s="28">
        <f>IF(G29="-","",38-ROW()-COUNTIF(G29:G$37,"-"))</f>
        <v>7</v>
      </c>
      <c r="I29" s="16">
        <f>IF(G29="","",IF(G29="-","-",SUM(G$7:G29)))</f>
      </c>
      <c r="J29" s="28"/>
      <c r="K29" s="13">
        <f t="shared" si="0"/>
      </c>
      <c r="L29" s="17"/>
      <c r="M29" s="16">
        <v>68</v>
      </c>
      <c r="N29" s="28">
        <f>IF(M29="-","",COUNT(M29:M$37))</f>
        <v>7</v>
      </c>
      <c r="O29" s="16">
        <f>IF(M29="","",IF(M29="-","-",SUM(M$7:M29)))</f>
        <v>699</v>
      </c>
      <c r="P29" s="28">
        <f>IF(O29="-","",COUNT($C29:O$37))</f>
        <v>49</v>
      </c>
      <c r="Q29" s="16"/>
      <c r="R29" s="28">
        <f>IF(Q29="-","",38-ROW()-COUNTIF(Q29:Q$37,"-"))</f>
        <v>7</v>
      </c>
      <c r="S29" s="16">
        <f>IF(Q29="","",IF(Q29="-","-",SUM(Q$7:Q29)))</f>
      </c>
      <c r="T29" s="28"/>
      <c r="U29" s="13">
        <f t="shared" si="1"/>
      </c>
      <c r="V29" s="30"/>
      <c r="W29" s="23"/>
      <c r="X29" s="23"/>
      <c r="Y29" s="23"/>
    </row>
    <row r="30" spans="2:25" ht="22.5" customHeight="1">
      <c r="B30" s="4">
        <v>24</v>
      </c>
      <c r="C30" s="16">
        <v>162</v>
      </c>
      <c r="D30" s="28">
        <f>IF(C30="-","",COUNT(C30:C$37))</f>
        <v>6</v>
      </c>
      <c r="E30" s="16">
        <f>IF(C30="","",IF(C30="-","-",SUM(C$7:C30)))</f>
        <v>1295</v>
      </c>
      <c r="F30" s="28"/>
      <c r="G30" s="39"/>
      <c r="H30" s="28">
        <f>IF(G30="-","",38-ROW()-COUNTIF(G30:G$37,"-"))</f>
        <v>6</v>
      </c>
      <c r="I30" s="16">
        <f>IF(G30="","",IF(G30="-","-",SUM(G$7:G30)))</f>
      </c>
      <c r="J30" s="28"/>
      <c r="K30" s="13">
        <f t="shared" si="0"/>
      </c>
      <c r="L30" s="17"/>
      <c r="M30" s="16">
        <v>67</v>
      </c>
      <c r="N30" s="28">
        <f>IF(M30="-","",COUNT(M30:M$37))</f>
        <v>6</v>
      </c>
      <c r="O30" s="16">
        <f>IF(M30="","",IF(M30="-","-",SUM(M$7:M30)))</f>
        <v>766</v>
      </c>
      <c r="P30" s="28">
        <f>IF(O30="-","",COUNT($C30:O$37))</f>
        <v>42</v>
      </c>
      <c r="Q30" s="16"/>
      <c r="R30" s="28">
        <f>IF(Q30="-","",38-ROW()-COUNTIF(Q30:Q$37,"-"))</f>
        <v>6</v>
      </c>
      <c r="S30" s="16">
        <f>IF(Q30="","",IF(Q30="-","-",SUM(Q$7:Q30)))</f>
      </c>
      <c r="T30" s="28"/>
      <c r="U30" s="13">
        <f t="shared" si="1"/>
      </c>
      <c r="V30" s="30"/>
      <c r="W30" s="23"/>
      <c r="X30" s="23"/>
      <c r="Y30" s="23"/>
    </row>
    <row r="31" spans="2:25" ht="22.5" customHeight="1">
      <c r="B31" s="4">
        <v>25</v>
      </c>
      <c r="C31" s="18">
        <v>201</v>
      </c>
      <c r="D31" s="28">
        <f>IF(C31="-","",COUNT(C31:C$37))</f>
        <v>5</v>
      </c>
      <c r="E31" s="16">
        <f>IF(C31="","",IF(C31="-","-",SUM(C$7:C31)))</f>
        <v>1496</v>
      </c>
      <c r="F31" s="28"/>
      <c r="G31" s="40" t="s">
        <v>8</v>
      </c>
      <c r="H31" s="28">
        <f>IF(G31="-","",38-ROW()-COUNTIF(G31:G$37,"-"))</f>
      </c>
      <c r="I31" s="16" t="str">
        <f>IF(G31="","",IF(G31="-","-",SUM(G$7:G31)))</f>
        <v>-</v>
      </c>
      <c r="J31" s="28"/>
      <c r="K31" s="13" t="str">
        <f t="shared" si="0"/>
        <v>-</v>
      </c>
      <c r="L31" s="17"/>
      <c r="M31" s="18">
        <v>117</v>
      </c>
      <c r="N31" s="28">
        <f>IF(M31="-","",COUNT(M31:M$37))</f>
        <v>5</v>
      </c>
      <c r="O31" s="16">
        <f>IF(M31="","",IF(M31="-","-",SUM(M$7:M31)))</f>
        <v>883</v>
      </c>
      <c r="P31" s="28">
        <f>IF(O31="-","",COUNT($C31:O$37))</f>
        <v>35</v>
      </c>
      <c r="Q31" s="40" t="s">
        <v>8</v>
      </c>
      <c r="R31" s="28">
        <f>IF(Q31="-","",38-ROW()-COUNTIF(Q31:Q$37,"-"))</f>
      </c>
      <c r="S31" s="16" t="str">
        <f>IF(Q31="","",IF(Q31="-","-",SUM(Q$7:Q31)))</f>
        <v>-</v>
      </c>
      <c r="T31" s="28"/>
      <c r="U31" s="13" t="str">
        <f t="shared" si="1"/>
        <v>-</v>
      </c>
      <c r="V31" s="30"/>
      <c r="W31" s="23"/>
      <c r="X31" s="23"/>
      <c r="Y31" s="23"/>
    </row>
    <row r="32" spans="2:25" ht="22.5" customHeight="1">
      <c r="B32" s="4">
        <v>26</v>
      </c>
      <c r="C32" s="16">
        <v>173</v>
      </c>
      <c r="D32" s="28">
        <f>IF(C32="-","",COUNT(C32:C$37))</f>
        <v>4</v>
      </c>
      <c r="E32" s="16">
        <f>IF(C32="","",IF(C32="-","-",SUM(C$7:C32)))</f>
        <v>1669</v>
      </c>
      <c r="F32" s="28"/>
      <c r="G32" s="39" t="s">
        <v>8</v>
      </c>
      <c r="H32" s="28">
        <f>IF(G32="-","",38-ROW()-COUNTIF(G32:G$37,"-"))</f>
      </c>
      <c r="I32" s="16" t="str">
        <f>IF(G32="","",IF(G32="-","-",SUM(G$7:G32)))</f>
        <v>-</v>
      </c>
      <c r="J32" s="28"/>
      <c r="K32" s="13" t="str">
        <f t="shared" si="0"/>
        <v>-</v>
      </c>
      <c r="L32" s="17"/>
      <c r="M32" s="16">
        <v>97</v>
      </c>
      <c r="N32" s="28">
        <f>IF(M32="-","",COUNT(M32:M$37))</f>
        <v>4</v>
      </c>
      <c r="O32" s="16">
        <f>IF(M32="","",IF(M32="-","-",SUM(M$7:M32)))</f>
        <v>980</v>
      </c>
      <c r="P32" s="28">
        <f>IF(O32="-","",COUNT($C32:O$37))</f>
        <v>29</v>
      </c>
      <c r="Q32" s="16" t="s">
        <v>8</v>
      </c>
      <c r="R32" s="28">
        <f>IF(Q32="-","",38-ROW()-COUNTIF(Q32:Q$37,"-"))</f>
      </c>
      <c r="S32" s="16" t="str">
        <f>IF(Q32="","",IF(Q32="-","-",SUM(Q$7:Q32)))</f>
        <v>-</v>
      </c>
      <c r="T32" s="28"/>
      <c r="U32" s="13" t="str">
        <f t="shared" si="1"/>
        <v>-</v>
      </c>
      <c r="V32" s="30"/>
      <c r="W32" s="23"/>
      <c r="X32" s="23"/>
      <c r="Y32" s="23"/>
    </row>
    <row r="33" spans="2:25" ht="22.5" customHeight="1">
      <c r="B33" s="4">
        <v>27</v>
      </c>
      <c r="C33" s="16" t="s">
        <v>7</v>
      </c>
      <c r="D33" s="28">
        <f>IF(C33="-","",COUNT(C33:C$37))</f>
      </c>
      <c r="E33" s="16" t="str">
        <f>IF(C33="","",IF(C33="-","-",SUM(C$7:C33)))</f>
        <v>-</v>
      </c>
      <c r="F33" s="28"/>
      <c r="G33" s="16"/>
      <c r="H33" s="28">
        <f>IF(G33="-","",38-ROW()-COUNTIF(G33:G$37,"-"))</f>
        <v>5</v>
      </c>
      <c r="I33" s="16">
        <f>IF(G33="","",IF(G33="-","-",SUM(G$7:G33)))</f>
      </c>
      <c r="J33" s="28"/>
      <c r="K33" s="13">
        <f t="shared" si="0"/>
      </c>
      <c r="L33" s="17"/>
      <c r="M33" s="16" t="s">
        <v>7</v>
      </c>
      <c r="N33" s="28">
        <f>IF(M33="-","",COUNT(M33:M$37))</f>
      </c>
      <c r="O33" s="16" t="str">
        <f>IF(M33="","",IF(M33="-","-",SUM(M$7:M33)))</f>
        <v>-</v>
      </c>
      <c r="P33" s="28">
        <f>IF(O33="-","",COUNT($C33:O$37))</f>
      </c>
      <c r="Q33" s="16"/>
      <c r="R33" s="28">
        <f>IF(Q33="-","",38-ROW()-COUNTIF(Q33:Q$37,"-"))</f>
        <v>5</v>
      </c>
      <c r="S33" s="16">
        <f>IF(Q33="","",IF(Q33="-","-",SUM(Q$7:Q33)))</f>
      </c>
      <c r="T33" s="28"/>
      <c r="U33" s="13">
        <f t="shared" si="1"/>
      </c>
      <c r="V33" s="30"/>
      <c r="W33" s="23"/>
      <c r="X33" s="23"/>
      <c r="Y33" s="23"/>
    </row>
    <row r="34" spans="2:25" ht="22.5" customHeight="1">
      <c r="B34" s="4">
        <v>28</v>
      </c>
      <c r="C34" s="16" t="s">
        <v>7</v>
      </c>
      <c r="D34" s="28">
        <f>IF(C34="-","",COUNT(C34:C$37))</f>
      </c>
      <c r="E34" s="16" t="str">
        <f>IF(C34="","",IF(C34="-","-",SUM(C$7:C34)))</f>
        <v>-</v>
      </c>
      <c r="F34" s="28"/>
      <c r="G34" s="39"/>
      <c r="H34" s="28">
        <f>IF(G34="-","",38-ROW()-COUNTIF(G34:G$37,"-"))</f>
        <v>4</v>
      </c>
      <c r="I34" s="16">
        <f>IF(G34="","",IF(G34="-","-",SUM(G$7:G34)))</f>
      </c>
      <c r="J34" s="28"/>
      <c r="K34" s="13">
        <f t="shared" si="0"/>
      </c>
      <c r="L34" s="17"/>
      <c r="M34" s="16" t="s">
        <v>7</v>
      </c>
      <c r="N34" s="28">
        <f>IF(M34="-","",COUNT(M34:M$37))</f>
      </c>
      <c r="O34" s="16" t="str">
        <f>IF(M34="","",IF(M34="-","-",SUM(M$7:M34)))</f>
        <v>-</v>
      </c>
      <c r="P34" s="28">
        <f>IF(O34="-","",COUNT($C34:O$37))</f>
      </c>
      <c r="Q34" s="16"/>
      <c r="R34" s="28">
        <f>IF(Q34="-","",38-ROW()-COUNTIF(Q34:Q$37,"-"))</f>
        <v>4</v>
      </c>
      <c r="S34" s="16">
        <f>IF(Q34="","",IF(Q34="-","-",SUM(Q$7:Q34)))</f>
      </c>
      <c r="T34" s="28"/>
      <c r="U34" s="13">
        <f t="shared" si="1"/>
      </c>
      <c r="V34" s="30"/>
      <c r="W34" s="23"/>
      <c r="X34" s="23"/>
      <c r="Y34" s="23"/>
    </row>
    <row r="35" spans="2:25" ht="22.5" customHeight="1">
      <c r="B35" s="4">
        <v>29</v>
      </c>
      <c r="C35" s="16">
        <v>131</v>
      </c>
      <c r="D35" s="28">
        <f>IF(C35="-","",COUNT(C35:C$37))</f>
        <v>3</v>
      </c>
      <c r="E35" s="16">
        <f>IF(C35="","",IF(C35="-","-",SUM(C$7:C35)))</f>
        <v>1800</v>
      </c>
      <c r="F35" s="28"/>
      <c r="G35" s="39"/>
      <c r="H35" s="28">
        <f>IF(G35="-","",38-ROW()-COUNTIF(G35:G$37,"-"))</f>
        <v>3</v>
      </c>
      <c r="I35" s="16">
        <f>IF(G35="","",IF(G35="-","-",SUM(G$7:G35)))</f>
      </c>
      <c r="J35" s="28"/>
      <c r="K35" s="13">
        <f t="shared" si="0"/>
      </c>
      <c r="L35" s="17"/>
      <c r="M35" s="16">
        <v>69</v>
      </c>
      <c r="N35" s="28">
        <f>IF(M35="-","",COUNT(M35:M$37))</f>
        <v>3</v>
      </c>
      <c r="O35" s="16">
        <f>IF(M35="","",IF(M35="-","-",SUM(M$7:M35)))</f>
        <v>1049</v>
      </c>
      <c r="P35" s="28">
        <f>IF(O35="-","",COUNT($C35:O$37))</f>
        <v>21</v>
      </c>
      <c r="Q35" s="22"/>
      <c r="R35" s="28">
        <f>IF(Q35="-","",38-ROW()-COUNTIF(Q35:Q$37,"-"))</f>
        <v>3</v>
      </c>
      <c r="S35" s="16">
        <f>IF(Q35="","",IF(Q35="-","-",SUM(Q$7:Q35)))</f>
      </c>
      <c r="T35" s="28"/>
      <c r="U35" s="13">
        <f t="shared" si="1"/>
      </c>
      <c r="V35" s="30"/>
      <c r="W35" s="23"/>
      <c r="X35" s="23"/>
      <c r="Y35" s="23"/>
    </row>
    <row r="36" spans="2:25" ht="22.5" customHeight="1">
      <c r="B36" s="4">
        <v>30</v>
      </c>
      <c r="C36" s="16">
        <v>300</v>
      </c>
      <c r="D36" s="28">
        <f>IF(C36="-","",COUNT(C36:C$37))</f>
        <v>2</v>
      </c>
      <c r="E36" s="16">
        <f>IF(C36="","",IF(C36="-","-",SUM(C$7:C36)))</f>
        <v>2100</v>
      </c>
      <c r="F36" s="28"/>
      <c r="G36" s="39"/>
      <c r="H36" s="28">
        <f>IF(G36="-","",38-ROW()-COUNTIF(G36:G$37,"-"))</f>
        <v>2</v>
      </c>
      <c r="I36" s="16">
        <f>IF(G36="","",IF(G36="-","-",SUM(G$7:G36)))</f>
      </c>
      <c r="J36" s="28"/>
      <c r="K36" s="13">
        <f t="shared" si="0"/>
      </c>
      <c r="L36" s="17"/>
      <c r="M36" s="16">
        <v>132</v>
      </c>
      <c r="N36" s="28">
        <f>IF(M36="-","",COUNT(M36:M$37))</f>
        <v>2</v>
      </c>
      <c r="O36" s="16">
        <f>IF(M36="","",IF(M36="-","-",SUM(M$7:M36)))</f>
        <v>1181</v>
      </c>
      <c r="P36" s="28">
        <f>IF(O36="-","",COUNT($C36:O$37))</f>
        <v>14</v>
      </c>
      <c r="Q36" s="16"/>
      <c r="R36" s="28">
        <f>IF(Q36="-","",38-ROW()-COUNTIF(Q36:Q$37,"-"))</f>
        <v>2</v>
      </c>
      <c r="S36" s="16">
        <f>IF(Q36="","",IF(Q36="-","-",SUM(Q$7:Q36)))</f>
      </c>
      <c r="T36" s="28"/>
      <c r="U36" s="13">
        <f t="shared" si="1"/>
      </c>
      <c r="V36" s="30"/>
      <c r="W36" s="23"/>
      <c r="X36" s="23"/>
      <c r="Y36" s="23"/>
    </row>
    <row r="37" spans="2:25" ht="22.5" customHeight="1">
      <c r="B37" s="4">
        <v>31</v>
      </c>
      <c r="C37" s="19">
        <v>219</v>
      </c>
      <c r="D37" s="31">
        <f>IF(C37="-","",COUNT(C37:C$37))</f>
        <v>1</v>
      </c>
      <c r="E37" s="19">
        <f>IF(C37="","",IF(C37="-","-",SUM(C$7:C37)))</f>
        <v>2319</v>
      </c>
      <c r="F37" s="31"/>
      <c r="G37" s="32"/>
      <c r="H37" s="31">
        <f>IF(G37="-","",38-ROW()-COUNTIF(G37:G$37,"-"))</f>
        <v>1</v>
      </c>
      <c r="I37" s="32">
        <f>IF(G37="","",IF(G37="-","-",SUM(G$7:G37)))</f>
      </c>
      <c r="J37" s="31"/>
      <c r="K37" s="14">
        <f t="shared" si="0"/>
      </c>
      <c r="L37" s="20"/>
      <c r="M37" s="19">
        <v>201</v>
      </c>
      <c r="N37" s="31">
        <f>IF(M37="-","",COUNT(M37:M$37))</f>
        <v>1</v>
      </c>
      <c r="O37" s="19">
        <f>IF(M37="","",IF(M37="-","-",SUM(M$7:M37)))</f>
        <v>1382</v>
      </c>
      <c r="P37" s="31">
        <f>IF(O37="-","",COUNT($C37:O$37))</f>
        <v>7</v>
      </c>
      <c r="Q37" s="32"/>
      <c r="R37" s="33">
        <f>IF(Q37="-","",38-ROW()-COUNTIF(Q37:Q$37,"-"))</f>
        <v>1</v>
      </c>
      <c r="S37" s="19">
        <f>IF(Q37="","",IF(Q37="-","-",SUM(Q$7:Q37)))</f>
      </c>
      <c r="T37" s="31"/>
      <c r="U37" s="14">
        <f t="shared" si="1"/>
      </c>
      <c r="V37" s="30"/>
      <c r="W37" s="23"/>
      <c r="X37" s="23"/>
      <c r="Y37" s="23"/>
    </row>
    <row r="38" spans="7:18" ht="3.75" customHeight="1">
      <c r="G38" s="34"/>
      <c r="H38" s="35"/>
      <c r="I38" s="36"/>
      <c r="Q38" s="36"/>
      <c r="R38" s="35"/>
    </row>
    <row r="39" spans="5:18" ht="14.25">
      <c r="E39" s="38"/>
      <c r="G39" s="38"/>
      <c r="H39" s="35"/>
      <c r="I39" s="38"/>
      <c r="J39" s="34"/>
      <c r="M39" s="45"/>
      <c r="Q39" s="34"/>
      <c r="R39" s="35"/>
    </row>
  </sheetData>
  <sheetProtection/>
  <protectedRanges>
    <protectedRange sqref="H3" name="範囲6"/>
    <protectedRange sqref="C5:G5" name="範囲1_1"/>
    <protectedRange sqref="C7:C37" name="範囲1_3"/>
    <protectedRange sqref="Q7:Q34 G7:G34" name="範囲1_4"/>
    <protectedRange sqref="M7:M37" name="範囲1_5"/>
    <protectedRange sqref="Q35:Q37 G35:G37" name="範囲1_2"/>
  </protectedRanges>
  <mergeCells count="15">
    <mergeCell ref="Q6:R6"/>
    <mergeCell ref="S6:T6"/>
    <mergeCell ref="C6:D6"/>
    <mergeCell ref="E6:F6"/>
    <mergeCell ref="G6:H6"/>
    <mergeCell ref="I6:J6"/>
    <mergeCell ref="M6:N6"/>
    <mergeCell ref="O6:P6"/>
    <mergeCell ref="Q3:U3"/>
    <mergeCell ref="C4:K4"/>
    <mergeCell ref="M4:U4"/>
    <mergeCell ref="C5:F5"/>
    <mergeCell ref="G5:J5"/>
    <mergeCell ref="M5:P5"/>
    <mergeCell ref="Q5:T5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石川県自動車新車登録台数速報</dc:title>
  <dc:subject/>
  <dc:creator>石川県自動車販売店協会</dc:creator>
  <cp:keywords/>
  <dc:description/>
  <cp:lastModifiedBy>STN121-PC</cp:lastModifiedBy>
  <cp:lastPrinted>2024-03-27T22:48:16Z</cp:lastPrinted>
  <dcterms:created xsi:type="dcterms:W3CDTF">2000-09-22T05:02:10Z</dcterms:created>
  <dcterms:modified xsi:type="dcterms:W3CDTF">2024-05-01T07:21:49Z</dcterms:modified>
  <cp:category/>
  <cp:version/>
  <cp:contentType/>
  <cp:contentStatus/>
</cp:coreProperties>
</file>